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80" windowHeight="5550" activeTab="0"/>
  </bookViews>
  <sheets>
    <sheet name="Calificaciones Introducción" sheetId="1" r:id="rId1"/>
    <sheet name="Evidenci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<sst xmlns="http://schemas.openxmlformats.org/spreadsheetml/2006/main" count="90" uniqueCount="58">
  <si>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Matrícula</t>
  </si>
  <si>
    <t>Ex. 1</t>
  </si>
  <si>
    <t>Ex. 2</t>
  </si>
  <si>
    <t>Totl Ex.</t>
  </si>
  <si>
    <t>Extra</t>
  </si>
  <si>
    <t>TOTAL</t>
  </si>
  <si>
    <t>CALIFICACIÓN</t>
  </si>
  <si>
    <t>Media</t>
  </si>
  <si>
    <t>Moda</t>
  </si>
  <si>
    <t>Mediana</t>
  </si>
  <si>
    <t>Desviación Estándar</t>
  </si>
  <si>
    <t>Rango</t>
  </si>
  <si>
    <t>Matrícula</t>
  </si>
  <si>
    <t>PROMEDIO</t>
  </si>
  <si>
    <t>Nombre</t>
  </si>
  <si>
    <t>Moreira, Juan Pablo</t>
  </si>
  <si>
    <t>Nestel, Ronit</t>
  </si>
  <si>
    <t>Perez-Moreno, Liza</t>
  </si>
  <si>
    <t>Morales, Eugenia</t>
  </si>
  <si>
    <t>Torres, Angel</t>
  </si>
  <si>
    <t>Morales, Paola</t>
  </si>
  <si>
    <t>Weber, Seraina</t>
  </si>
  <si>
    <t>Lopez, Paulina</t>
  </si>
  <si>
    <t>Deschamps, Horacio</t>
  </si>
  <si>
    <t>Hinojosa, Verónica</t>
  </si>
  <si>
    <t>Zetina, Jorge</t>
  </si>
  <si>
    <t>Ruiz, Mitzi</t>
  </si>
  <si>
    <t>Schuster, Greta</t>
  </si>
  <si>
    <t>Aburto, Daniel</t>
  </si>
  <si>
    <t>Reznik, Martin</t>
  </si>
  <si>
    <t>Aburto, Ines</t>
  </si>
  <si>
    <t>Alarcon, Paola</t>
  </si>
  <si>
    <t>Reich, Arlette</t>
  </si>
  <si>
    <t>Almog, Moisés</t>
  </si>
  <si>
    <t>Diaz, Jocelyne</t>
  </si>
  <si>
    <t>Espinal, Alexia</t>
  </si>
  <si>
    <t>Oses, José Ramon</t>
  </si>
  <si>
    <t>Rodriguez, Carla</t>
  </si>
  <si>
    <t>Topete, Regina</t>
  </si>
  <si>
    <t>Prieto, Ariana</t>
  </si>
  <si>
    <t>Bautista, Miguel</t>
  </si>
  <si>
    <t>Rabadan, Juan Pablo</t>
  </si>
  <si>
    <t>Aragon, Sofía</t>
  </si>
  <si>
    <t>Evidencias</t>
  </si>
  <si>
    <t>Totl. Evidencias</t>
  </si>
  <si>
    <t>Póster</t>
  </si>
  <si>
    <t>Galvan, Alfonso</t>
  </si>
  <si>
    <t>Cardona, Armando</t>
  </si>
  <si>
    <t>Evidencia 1</t>
  </si>
  <si>
    <t>Evidencia 2</t>
  </si>
  <si>
    <t>Evidencia 3</t>
  </si>
  <si>
    <t>Evidencia 4</t>
  </si>
  <si>
    <t>Evidencia 5</t>
  </si>
  <si>
    <t>Evidencia 6</t>
  </si>
  <si>
    <t>Evidencia 7</t>
  </si>
  <si>
    <t>Evidencia 8</t>
  </si>
  <si>
    <t>Evidencia 9</t>
  </si>
  <si>
    <t>Evidencia 10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</si>
</sst>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?"/>
    <numFmt numFmtId="169" formatCode="m/d/yy"/>
    <numFmt numFmtId="170" formatCode="d\-mmmm\-yy"/>
    <numFmt numFmtId="171" formatCode="d\-mmm"/>
    <numFmt numFmtId="172" formatCode="h:mm\ AM/PM"/>
    <numFmt numFmtId="173" formatCode="h:mm:ss\ AM/PM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#0.00E+0"/>
    <numFmt numFmtId="186" formatCode="d\ mmm"/>
    <numFmt numFmtId="187" formatCode="0.0"/>
    <numFmt numFmtId="188" formatCode="mmm\-yyyy"/>
  </numFmts>
  <fonts count="43">
    <font>
      <sz val="10"/>
      <name val="Arial"/>
      <family val="0"/>
    </font>
    <font>
      <sz val="10"/>
      <name val="Helvetica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Helvetica"/>
      <family val="0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3" fillId="0" borderId="0" xfId="0" applyNumberFormat="1" applyFont="1" applyAlignment="1">
      <alignment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2" fontId="3" fillId="41" borderId="0" xfId="0" applyNumberFormat="1" applyFont="1" applyFill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3" fillId="40" borderId="0" xfId="0" applyFont="1" applyFill="1" applyAlignment="1">
      <alignment/>
    </xf>
    <xf numFmtId="0" fontId="5" fillId="42" borderId="0" xfId="0" applyFont="1" applyFill="1" applyAlignment="1">
      <alignment/>
    </xf>
    <xf numFmtId="2" fontId="3" fillId="37" borderId="0" xfId="0" applyNumberFormat="1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2" fontId="3" fillId="43" borderId="12" xfId="0" applyNumberFormat="1" applyFont="1" applyFill="1" applyBorder="1" applyAlignment="1">
      <alignment horizontal="center"/>
    </xf>
    <xf numFmtId="0" fontId="3" fillId="43" borderId="0" xfId="0" applyFont="1" applyFill="1" applyAlignment="1">
      <alignment horizontal="center"/>
    </xf>
    <xf numFmtId="0" fontId="3" fillId="43" borderId="0" xfId="0" applyFont="1" applyFill="1" applyAlignment="1">
      <alignment/>
    </xf>
    <xf numFmtId="0" fontId="5" fillId="44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DBE5AE"/>
      <rgbColor rgb="00CCCCFF"/>
      <rgbColor rgb="0078912D"/>
      <rgbColor rgb="00D995E1"/>
      <rgbColor rgb="00D2DA61"/>
      <rgbColor rgb="00FF808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="90" zoomScaleNormal="90" zoomScalePageLayoutView="0" workbookViewId="0" topLeftCell="B1">
      <pane xSplit="1" ySplit="1" topLeftCell="E10" activePane="bottomRight" state="frozen"/>
      <selection pane="topLeft" activeCell="A1" sqref="A1"/>
      <selection pane="topRight" activeCell="B1" sqref="B1"/>
      <selection pane="bottomLeft" activeCell="B1" sqref="B1"/>
      <selection pane="bottomRight" activeCell="L28" sqref="L28"/>
    </sheetView>
  </sheetViews>
  <sheetFormatPr defaultColWidth="9.140625" defaultRowHeight="15" customHeight="1"/>
  <cols>
    <col min="1" max="1" width="5.421875" style="6" customWidth="1"/>
    <col min="2" max="2" width="4.00390625" style="6" customWidth="1"/>
    <col min="3" max="3" width="20.140625" style="6" bestFit="1" customWidth="1"/>
    <col min="4" max="4" width="19.140625" style="20" bestFit="1" customWidth="1"/>
    <col min="5" max="5" width="9.7109375" style="6" customWidth="1"/>
    <col min="6" max="6" width="12.57421875" style="6" customWidth="1"/>
    <col min="7" max="7" width="16.28125" style="21" customWidth="1"/>
    <col min="8" max="8" width="13.28125" style="6" bestFit="1" customWidth="1"/>
    <col min="9" max="9" width="19.28125" style="21" bestFit="1" customWidth="1"/>
    <col min="10" max="10" width="17.7109375" style="6" customWidth="1"/>
    <col min="11" max="11" width="16.421875" style="21" bestFit="1" customWidth="1"/>
    <col min="12" max="12" width="7.8515625" style="67" bestFit="1" customWidth="1"/>
    <col min="13" max="13" width="9.140625" style="43" customWidth="1"/>
    <col min="14" max="14" width="16.28125" style="74" customWidth="1"/>
    <col min="15" max="15" width="12.28125" style="6" customWidth="1"/>
    <col min="16" max="16" width="8.8515625" style="6" customWidth="1"/>
    <col min="17" max="17" width="12.28125" style="6" customWidth="1"/>
    <col min="18" max="19" width="12.140625" style="6" customWidth="1"/>
    <col min="20" max="20" width="18.00390625" style="6" customWidth="1"/>
    <col min="21" max="16384" width="9.140625" style="6" customWidth="1"/>
  </cols>
  <sheetData>
    <row r="1" spans="1:23" ht="15" customHeight="1">
      <c r="A1" s="5"/>
      <c r="B1" s="1"/>
      <c r="C1" s="37" t="s">
        <v>14</v>
      </c>
      <c r="D1" s="19" t="s">
        <v>0</v>
      </c>
      <c r="E1" s="1" t="s">
        <v>1</v>
      </c>
      <c r="F1" s="1" t="s">
        <v>2</v>
      </c>
      <c r="G1" s="30" t="s">
        <v>3</v>
      </c>
      <c r="H1" s="1" t="s">
        <v>43</v>
      </c>
      <c r="I1" s="30" t="s">
        <v>44</v>
      </c>
      <c r="J1" s="1" t="s">
        <v>45</v>
      </c>
      <c r="K1" s="30" t="s">
        <v>45</v>
      </c>
      <c r="L1" s="62" t="s">
        <v>4</v>
      </c>
      <c r="M1" s="44" t="s">
        <v>5</v>
      </c>
      <c r="N1" s="69" t="s">
        <v>6</v>
      </c>
      <c r="P1" s="1"/>
      <c r="Q1" s="1"/>
      <c r="R1" s="1"/>
      <c r="S1" s="1"/>
      <c r="T1" s="1"/>
      <c r="U1" s="1"/>
      <c r="V1" s="1"/>
      <c r="W1" s="1"/>
    </row>
    <row r="2" spans="1:256" s="29" customFormat="1" ht="15" customHeight="1">
      <c r="A2" s="23"/>
      <c r="B2" s="49">
        <v>1</v>
      </c>
      <c r="C2" s="28" t="s">
        <v>46</v>
      </c>
      <c r="D2" s="34">
        <v>77301</v>
      </c>
      <c r="E2" s="24">
        <v>4.7</v>
      </c>
      <c r="F2" s="24">
        <v>4.7</v>
      </c>
      <c r="G2" s="60">
        <f>AVERAGE(E2:F2)*0.6</f>
        <v>2.82</v>
      </c>
      <c r="H2" s="25">
        <f>Evidencias!N2</f>
        <v>0</v>
      </c>
      <c r="I2" s="60">
        <f>H2*0.1</f>
        <v>0</v>
      </c>
      <c r="J2" s="25"/>
      <c r="K2" s="61">
        <f>J2*0.3</f>
        <v>0</v>
      </c>
      <c r="L2" s="63"/>
      <c r="M2" s="68">
        <f>SUM(G2,K2,I2,L2)</f>
        <v>2.82</v>
      </c>
      <c r="N2" s="70">
        <v>3</v>
      </c>
      <c r="O2" s="27"/>
      <c r="P2" s="26"/>
      <c r="Q2" s="28"/>
      <c r="R2" s="24"/>
      <c r="S2" s="24"/>
      <c r="T2" s="24"/>
      <c r="U2" s="24"/>
      <c r="V2" s="24"/>
      <c r="W2" s="26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9" customFormat="1" ht="15" customHeight="1">
      <c r="A3" s="23">
        <v>2</v>
      </c>
      <c r="B3" s="49">
        <v>2</v>
      </c>
      <c r="C3" s="28" t="s">
        <v>15</v>
      </c>
      <c r="D3" s="34">
        <v>77375</v>
      </c>
      <c r="E3" s="24">
        <v>9.2</v>
      </c>
      <c r="F3" s="24">
        <v>9.2</v>
      </c>
      <c r="G3" s="60">
        <f aca="true" t="shared" si="0" ref="G3:G31">AVERAGE(E3:F3)*0.6</f>
        <v>5.52</v>
      </c>
      <c r="H3" s="25">
        <f>Evidencias!N3</f>
        <v>9.11111111111111</v>
      </c>
      <c r="I3" s="60">
        <f aca="true" t="shared" si="1" ref="I3:I31">H3*0.1</f>
        <v>0.9111111111111111</v>
      </c>
      <c r="J3" s="25">
        <v>8.5</v>
      </c>
      <c r="K3" s="61">
        <f aca="true" t="shared" si="2" ref="K3:K31">J3*0.3</f>
        <v>2.55</v>
      </c>
      <c r="L3" s="63"/>
      <c r="M3" s="68">
        <f>SUM(G3,K3,I3,L3)</f>
        <v>8.981111111111112</v>
      </c>
      <c r="N3" s="70">
        <v>9</v>
      </c>
      <c r="O3" s="27"/>
      <c r="P3" s="26"/>
      <c r="Q3" s="28"/>
      <c r="R3" s="24"/>
      <c r="S3" s="24"/>
      <c r="T3" s="24"/>
      <c r="U3" s="24"/>
      <c r="V3" s="24"/>
      <c r="W3" s="26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9" customFormat="1" ht="15" customHeight="1">
      <c r="A4" s="23">
        <v>3</v>
      </c>
      <c r="B4" s="49">
        <v>3</v>
      </c>
      <c r="C4" s="28" t="s">
        <v>16</v>
      </c>
      <c r="D4" s="34">
        <v>77378</v>
      </c>
      <c r="E4" s="24">
        <v>9.2</v>
      </c>
      <c r="F4" s="24">
        <v>9.7</v>
      </c>
      <c r="G4" s="60">
        <f t="shared" si="0"/>
        <v>5.669999999999999</v>
      </c>
      <c r="H4" s="25">
        <f>Evidencias!N4</f>
        <v>10</v>
      </c>
      <c r="I4" s="60">
        <f t="shared" si="1"/>
        <v>1</v>
      </c>
      <c r="J4" s="25">
        <v>9</v>
      </c>
      <c r="K4" s="61">
        <f t="shared" si="2"/>
        <v>2.6999999999999997</v>
      </c>
      <c r="L4" s="63"/>
      <c r="M4" s="68">
        <f>SUM(G4,K4,I4,L4)</f>
        <v>9.37</v>
      </c>
      <c r="N4" s="70">
        <v>9.4</v>
      </c>
      <c r="O4" s="27"/>
      <c r="P4" s="26"/>
      <c r="Q4" s="28"/>
      <c r="R4" s="24"/>
      <c r="S4" s="24"/>
      <c r="T4" s="24"/>
      <c r="U4" s="24"/>
      <c r="V4" s="24"/>
      <c r="W4" s="26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9" customFormat="1" ht="15" customHeight="1">
      <c r="A5" s="23"/>
      <c r="B5" s="49">
        <v>4</v>
      </c>
      <c r="C5" s="28" t="s">
        <v>17</v>
      </c>
      <c r="D5" s="34">
        <v>77384</v>
      </c>
      <c r="E5" s="24">
        <v>9</v>
      </c>
      <c r="F5" s="24">
        <v>8.8</v>
      </c>
      <c r="G5" s="60">
        <f t="shared" si="0"/>
        <v>5.34</v>
      </c>
      <c r="H5" s="25">
        <f>Evidencias!N5</f>
        <v>10</v>
      </c>
      <c r="I5" s="60">
        <f t="shared" si="1"/>
        <v>1</v>
      </c>
      <c r="J5" s="25">
        <v>10</v>
      </c>
      <c r="K5" s="61">
        <f t="shared" si="2"/>
        <v>3</v>
      </c>
      <c r="L5" s="63"/>
      <c r="M5" s="68">
        <f>SUM(G5,K5,I5,L5)</f>
        <v>9.34</v>
      </c>
      <c r="N5" s="70">
        <v>9.3</v>
      </c>
      <c r="O5" s="27"/>
      <c r="P5" s="26"/>
      <c r="Q5" s="28"/>
      <c r="R5" s="24"/>
      <c r="S5" s="24"/>
      <c r="T5" s="24"/>
      <c r="U5" s="24"/>
      <c r="V5" s="24"/>
      <c r="W5" s="26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9" customFormat="1" ht="15" customHeight="1">
      <c r="A6" s="23">
        <v>4</v>
      </c>
      <c r="B6" s="49">
        <v>5</v>
      </c>
      <c r="C6" s="28" t="s">
        <v>18</v>
      </c>
      <c r="D6" s="34">
        <v>77389</v>
      </c>
      <c r="E6" s="24">
        <v>8.5</v>
      </c>
      <c r="F6" s="24">
        <v>10</v>
      </c>
      <c r="G6" s="60">
        <f t="shared" si="0"/>
        <v>5.55</v>
      </c>
      <c r="H6" s="25">
        <f>Evidencias!N6</f>
        <v>8.88888888888889</v>
      </c>
      <c r="I6" s="60">
        <f t="shared" si="1"/>
        <v>0.888888888888889</v>
      </c>
      <c r="J6" s="25">
        <v>10</v>
      </c>
      <c r="K6" s="61">
        <f t="shared" si="2"/>
        <v>3</v>
      </c>
      <c r="L6" s="63"/>
      <c r="M6" s="68">
        <f aca="true" t="shared" si="3" ref="M6:M27">SUM(G6,K6,I6,L6)</f>
        <v>9.43888888888889</v>
      </c>
      <c r="N6" s="70">
        <v>9.4</v>
      </c>
      <c r="O6" s="27"/>
      <c r="P6" s="26"/>
      <c r="Q6" s="28"/>
      <c r="R6" s="24"/>
      <c r="S6" s="24"/>
      <c r="T6" s="24"/>
      <c r="U6" s="24"/>
      <c r="V6" s="24"/>
      <c r="W6" s="26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9" customFormat="1" ht="15" customHeight="1">
      <c r="A7" s="23">
        <v>5</v>
      </c>
      <c r="B7" s="49">
        <v>6</v>
      </c>
      <c r="C7" s="28" t="s">
        <v>19</v>
      </c>
      <c r="D7" s="34">
        <v>77393</v>
      </c>
      <c r="E7" s="24">
        <v>9.4</v>
      </c>
      <c r="F7" s="24">
        <v>9.7</v>
      </c>
      <c r="G7" s="60">
        <f t="shared" si="0"/>
        <v>5.73</v>
      </c>
      <c r="H7" s="25">
        <f>Evidencias!N7</f>
        <v>10</v>
      </c>
      <c r="I7" s="60">
        <f t="shared" si="1"/>
        <v>1</v>
      </c>
      <c r="J7" s="25">
        <v>10</v>
      </c>
      <c r="K7" s="61">
        <f t="shared" si="2"/>
        <v>3</v>
      </c>
      <c r="L7" s="63"/>
      <c r="M7" s="68">
        <f t="shared" si="3"/>
        <v>9.73</v>
      </c>
      <c r="N7" s="70">
        <v>9.7</v>
      </c>
      <c r="O7" s="27"/>
      <c r="P7" s="26"/>
      <c r="Q7" s="28"/>
      <c r="R7" s="24"/>
      <c r="S7" s="24"/>
      <c r="T7" s="24"/>
      <c r="U7" s="24"/>
      <c r="V7" s="24"/>
      <c r="W7" s="26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9" customFormat="1" ht="15" customHeight="1">
      <c r="A8" s="23">
        <v>6</v>
      </c>
      <c r="B8" s="49">
        <v>7</v>
      </c>
      <c r="C8" s="28" t="s">
        <v>20</v>
      </c>
      <c r="D8" s="34">
        <v>77394</v>
      </c>
      <c r="E8" s="24">
        <v>9</v>
      </c>
      <c r="F8" s="24">
        <v>9.5</v>
      </c>
      <c r="G8" s="60">
        <f t="shared" si="0"/>
        <v>5.55</v>
      </c>
      <c r="H8" s="25">
        <f>Evidencias!N8</f>
        <v>10</v>
      </c>
      <c r="I8" s="60">
        <f t="shared" si="1"/>
        <v>1</v>
      </c>
      <c r="J8" s="25">
        <v>8.5</v>
      </c>
      <c r="K8" s="61">
        <f t="shared" si="2"/>
        <v>2.55</v>
      </c>
      <c r="L8" s="63"/>
      <c r="M8" s="68">
        <f t="shared" si="3"/>
        <v>9.1</v>
      </c>
      <c r="N8" s="70">
        <v>9.1</v>
      </c>
      <c r="O8" s="27"/>
      <c r="P8" s="26"/>
      <c r="Q8" s="28"/>
      <c r="R8" s="24"/>
      <c r="S8" s="24"/>
      <c r="T8" s="24"/>
      <c r="U8" s="24"/>
      <c r="V8" s="24"/>
      <c r="W8" s="26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9" customFormat="1" ht="15" customHeight="1">
      <c r="A9" s="23">
        <v>7</v>
      </c>
      <c r="B9" s="49">
        <v>8</v>
      </c>
      <c r="C9" s="28" t="s">
        <v>21</v>
      </c>
      <c r="D9" s="34">
        <v>77397</v>
      </c>
      <c r="E9" s="24">
        <v>8.8</v>
      </c>
      <c r="F9" s="24">
        <v>6.9</v>
      </c>
      <c r="G9" s="60">
        <f t="shared" si="0"/>
        <v>4.71</v>
      </c>
      <c r="H9" s="25">
        <f>Evidencias!N9</f>
        <v>8.555555555555555</v>
      </c>
      <c r="I9" s="60">
        <f t="shared" si="1"/>
        <v>0.8555555555555556</v>
      </c>
      <c r="J9" s="25">
        <v>9</v>
      </c>
      <c r="K9" s="61">
        <f t="shared" si="2"/>
        <v>2.6999999999999997</v>
      </c>
      <c r="L9" s="63"/>
      <c r="M9" s="68">
        <f t="shared" si="3"/>
        <v>8.265555555555556</v>
      </c>
      <c r="N9" s="70">
        <v>8.3</v>
      </c>
      <c r="O9" s="27"/>
      <c r="P9" s="26"/>
      <c r="Q9" s="28"/>
      <c r="R9" s="24"/>
      <c r="S9" s="24"/>
      <c r="T9" s="24"/>
      <c r="U9" s="24"/>
      <c r="V9" s="24"/>
      <c r="W9" s="26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9" customFormat="1" ht="15" customHeight="1">
      <c r="A10" s="23">
        <v>8</v>
      </c>
      <c r="B10" s="49">
        <v>9</v>
      </c>
      <c r="C10" s="28" t="s">
        <v>22</v>
      </c>
      <c r="D10" s="34">
        <v>77400</v>
      </c>
      <c r="E10" s="24">
        <v>9</v>
      </c>
      <c r="F10" s="24">
        <v>9</v>
      </c>
      <c r="G10" s="60">
        <f t="shared" si="0"/>
        <v>5.3999999999999995</v>
      </c>
      <c r="H10" s="25">
        <f>Evidencias!N10</f>
        <v>10</v>
      </c>
      <c r="I10" s="60">
        <f t="shared" si="1"/>
        <v>1</v>
      </c>
      <c r="J10" s="25">
        <v>10</v>
      </c>
      <c r="K10" s="61">
        <f t="shared" si="2"/>
        <v>3</v>
      </c>
      <c r="L10" s="63"/>
      <c r="M10" s="68">
        <f t="shared" si="3"/>
        <v>9.399999999999999</v>
      </c>
      <c r="N10" s="70">
        <v>9.4</v>
      </c>
      <c r="O10" s="27"/>
      <c r="P10" s="26"/>
      <c r="Q10" s="28"/>
      <c r="R10" s="24"/>
      <c r="S10" s="24"/>
      <c r="T10" s="24"/>
      <c r="U10" s="24"/>
      <c r="V10" s="24"/>
      <c r="W10" s="26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9" customFormat="1" ht="15" customHeight="1">
      <c r="A11" s="23">
        <v>9</v>
      </c>
      <c r="B11" s="49">
        <v>10</v>
      </c>
      <c r="C11" s="28" t="s">
        <v>23</v>
      </c>
      <c r="D11" s="34">
        <v>77402</v>
      </c>
      <c r="E11" s="24">
        <v>9</v>
      </c>
      <c r="F11" s="24">
        <v>8.5</v>
      </c>
      <c r="G11" s="60">
        <f t="shared" si="0"/>
        <v>5.25</v>
      </c>
      <c r="H11" s="25">
        <f>Evidencias!N11</f>
        <v>7.222222222222222</v>
      </c>
      <c r="I11" s="60">
        <f t="shared" si="1"/>
        <v>0.7222222222222223</v>
      </c>
      <c r="J11" s="25">
        <v>10</v>
      </c>
      <c r="K11" s="61">
        <f t="shared" si="2"/>
        <v>3</v>
      </c>
      <c r="L11" s="63"/>
      <c r="M11" s="68">
        <f t="shared" si="3"/>
        <v>8.972222222222221</v>
      </c>
      <c r="N11" s="70">
        <v>9</v>
      </c>
      <c r="O11" s="27"/>
      <c r="P11" s="26"/>
      <c r="Q11" s="28"/>
      <c r="R11" s="24"/>
      <c r="S11" s="24"/>
      <c r="T11" s="24"/>
      <c r="U11" s="24"/>
      <c r="V11" s="24"/>
      <c r="W11" s="26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9" customFormat="1" ht="15" customHeight="1">
      <c r="A12" s="23">
        <v>10</v>
      </c>
      <c r="B12" s="49">
        <v>11</v>
      </c>
      <c r="C12" s="28" t="s">
        <v>24</v>
      </c>
      <c r="D12" s="34">
        <v>77405</v>
      </c>
      <c r="E12" s="24">
        <v>8.3</v>
      </c>
      <c r="F12" s="24">
        <v>9.7</v>
      </c>
      <c r="G12" s="60">
        <f t="shared" si="0"/>
        <v>5.3999999999999995</v>
      </c>
      <c r="H12" s="25">
        <f>Evidencias!N12</f>
        <v>9.666666666666666</v>
      </c>
      <c r="I12" s="60">
        <f t="shared" si="1"/>
        <v>0.9666666666666667</v>
      </c>
      <c r="J12" s="25">
        <v>10</v>
      </c>
      <c r="K12" s="61">
        <f t="shared" si="2"/>
        <v>3</v>
      </c>
      <c r="L12" s="63"/>
      <c r="M12" s="68">
        <f t="shared" si="3"/>
        <v>9.366666666666665</v>
      </c>
      <c r="N12" s="70">
        <v>9.4</v>
      </c>
      <c r="O12" s="27"/>
      <c r="P12" s="26"/>
      <c r="Q12" s="28"/>
      <c r="R12" s="24"/>
      <c r="S12" s="24"/>
      <c r="T12" s="24"/>
      <c r="U12" s="24"/>
      <c r="V12" s="24"/>
      <c r="W12" s="26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9" customFormat="1" ht="15" customHeight="1">
      <c r="A13" s="23">
        <v>11</v>
      </c>
      <c r="B13" s="49">
        <v>12</v>
      </c>
      <c r="C13" s="28" t="s">
        <v>25</v>
      </c>
      <c r="D13" s="34">
        <v>77411</v>
      </c>
      <c r="E13" s="24">
        <v>7.7</v>
      </c>
      <c r="F13" s="24">
        <v>9.5</v>
      </c>
      <c r="G13" s="60">
        <f t="shared" si="0"/>
        <v>5.159999999999999</v>
      </c>
      <c r="H13" s="25">
        <f>Evidencias!N13</f>
        <v>6.666666666666667</v>
      </c>
      <c r="I13" s="60">
        <f t="shared" si="1"/>
        <v>0.6666666666666667</v>
      </c>
      <c r="J13" s="25">
        <v>9</v>
      </c>
      <c r="K13" s="61">
        <f t="shared" si="2"/>
        <v>2.6999999999999997</v>
      </c>
      <c r="L13" s="63"/>
      <c r="M13" s="68">
        <f t="shared" si="3"/>
        <v>8.526666666666666</v>
      </c>
      <c r="N13" s="70">
        <v>8.5</v>
      </c>
      <c r="O13" s="27"/>
      <c r="P13" s="26"/>
      <c r="Q13" s="28"/>
      <c r="R13" s="24"/>
      <c r="S13" s="24"/>
      <c r="T13" s="24"/>
      <c r="U13" s="24"/>
      <c r="V13" s="24"/>
      <c r="W13" s="26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9" customFormat="1" ht="15" customHeight="1">
      <c r="A14" s="23">
        <v>12</v>
      </c>
      <c r="B14" s="49">
        <v>13</v>
      </c>
      <c r="C14" s="28" t="s">
        <v>26</v>
      </c>
      <c r="D14" s="34">
        <v>77415</v>
      </c>
      <c r="E14" s="24">
        <v>9.2</v>
      </c>
      <c r="F14" s="24">
        <v>9</v>
      </c>
      <c r="G14" s="60">
        <f t="shared" si="0"/>
        <v>5.46</v>
      </c>
      <c r="H14" s="25">
        <f>Evidencias!N14</f>
        <v>8.333333333333334</v>
      </c>
      <c r="I14" s="60">
        <f t="shared" si="1"/>
        <v>0.8333333333333335</v>
      </c>
      <c r="J14" s="25">
        <v>10</v>
      </c>
      <c r="K14" s="61">
        <f t="shared" si="2"/>
        <v>3</v>
      </c>
      <c r="L14" s="63"/>
      <c r="M14" s="68">
        <f t="shared" si="3"/>
        <v>9.293333333333335</v>
      </c>
      <c r="N14" s="70">
        <v>9.3</v>
      </c>
      <c r="O14" s="27"/>
      <c r="P14" s="26"/>
      <c r="Q14" s="28"/>
      <c r="R14" s="24"/>
      <c r="S14" s="24"/>
      <c r="T14" s="24"/>
      <c r="U14" s="24"/>
      <c r="V14" s="24"/>
      <c r="W14" s="26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9" customFormat="1" ht="15" customHeight="1">
      <c r="A15" s="23">
        <v>13</v>
      </c>
      <c r="B15" s="49">
        <v>14</v>
      </c>
      <c r="C15" s="28" t="s">
        <v>27</v>
      </c>
      <c r="D15" s="34">
        <v>77416</v>
      </c>
      <c r="E15" s="24">
        <v>8.1</v>
      </c>
      <c r="F15" s="24">
        <v>9.2</v>
      </c>
      <c r="G15" s="60">
        <f t="shared" si="0"/>
        <v>5.189999999999999</v>
      </c>
      <c r="H15" s="25">
        <f>Evidencias!N15</f>
        <v>7.444444444444445</v>
      </c>
      <c r="I15" s="60">
        <f t="shared" si="1"/>
        <v>0.7444444444444445</v>
      </c>
      <c r="J15" s="25">
        <v>10</v>
      </c>
      <c r="K15" s="61">
        <f t="shared" si="2"/>
        <v>3</v>
      </c>
      <c r="L15" s="63"/>
      <c r="M15" s="68">
        <f t="shared" si="3"/>
        <v>8.934444444444441</v>
      </c>
      <c r="N15" s="70">
        <v>8.9</v>
      </c>
      <c r="O15" s="27"/>
      <c r="P15" s="26"/>
      <c r="Q15" s="28"/>
      <c r="R15" s="24"/>
      <c r="S15" s="24"/>
      <c r="T15" s="24"/>
      <c r="U15" s="24"/>
      <c r="V15" s="24"/>
      <c r="W15" s="2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9" customFormat="1" ht="15" customHeight="1">
      <c r="A16" s="23">
        <v>14</v>
      </c>
      <c r="B16" s="49">
        <v>15</v>
      </c>
      <c r="C16" s="28" t="s">
        <v>28</v>
      </c>
      <c r="D16" s="34">
        <v>77418</v>
      </c>
      <c r="E16" s="24">
        <v>8.5</v>
      </c>
      <c r="F16" s="24"/>
      <c r="G16" s="60">
        <f t="shared" si="0"/>
        <v>5.1</v>
      </c>
      <c r="H16" s="25">
        <f>Evidencias!N16</f>
        <v>2.2222222222222223</v>
      </c>
      <c r="I16" s="60">
        <f t="shared" si="1"/>
        <v>0.22222222222222224</v>
      </c>
      <c r="J16" s="25"/>
      <c r="K16" s="61">
        <f t="shared" si="2"/>
        <v>0</v>
      </c>
      <c r="L16" s="63"/>
      <c r="M16" s="68">
        <f t="shared" si="3"/>
        <v>5.322222222222222</v>
      </c>
      <c r="N16" s="70">
        <v>5.3</v>
      </c>
      <c r="O16" s="27"/>
      <c r="P16" s="26"/>
      <c r="Q16" s="28"/>
      <c r="R16" s="24"/>
      <c r="S16" s="24"/>
      <c r="T16" s="24"/>
      <c r="U16" s="24"/>
      <c r="V16" s="24"/>
      <c r="W16" s="26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9" customFormat="1" ht="15" customHeight="1">
      <c r="A17" s="23">
        <v>15</v>
      </c>
      <c r="B17" s="49">
        <v>16</v>
      </c>
      <c r="C17" s="28" t="s">
        <v>29</v>
      </c>
      <c r="D17" s="34">
        <v>77423</v>
      </c>
      <c r="E17" s="24">
        <v>7.8</v>
      </c>
      <c r="F17" s="24">
        <v>9</v>
      </c>
      <c r="G17" s="60">
        <f t="shared" si="0"/>
        <v>5.04</v>
      </c>
      <c r="H17" s="25">
        <f>Evidencias!N17</f>
        <v>10</v>
      </c>
      <c r="I17" s="60">
        <f t="shared" si="1"/>
        <v>1</v>
      </c>
      <c r="J17" s="25">
        <v>7.5</v>
      </c>
      <c r="K17" s="61">
        <f t="shared" si="2"/>
        <v>2.25</v>
      </c>
      <c r="L17" s="63"/>
      <c r="M17" s="68">
        <f t="shared" si="3"/>
        <v>8.29</v>
      </c>
      <c r="N17" s="70">
        <v>8.3</v>
      </c>
      <c r="O17" s="27"/>
      <c r="P17" s="26"/>
      <c r="Q17" s="28"/>
      <c r="R17" s="24"/>
      <c r="S17" s="24"/>
      <c r="T17" s="24"/>
      <c r="U17" s="24"/>
      <c r="V17" s="24"/>
      <c r="W17" s="26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9" customFormat="1" ht="15" customHeight="1">
      <c r="A18" s="23">
        <v>16</v>
      </c>
      <c r="B18" s="49">
        <v>17</v>
      </c>
      <c r="C18" s="28" t="s">
        <v>30</v>
      </c>
      <c r="D18" s="34">
        <v>77424</v>
      </c>
      <c r="E18" s="24">
        <v>10</v>
      </c>
      <c r="F18" s="24">
        <v>8.8</v>
      </c>
      <c r="G18" s="60">
        <f t="shared" si="0"/>
        <v>5.64</v>
      </c>
      <c r="H18" s="25">
        <f>Evidencias!N18</f>
        <v>8.88888888888889</v>
      </c>
      <c r="I18" s="60">
        <f t="shared" si="1"/>
        <v>0.888888888888889</v>
      </c>
      <c r="J18" s="25">
        <v>10</v>
      </c>
      <c r="K18" s="61">
        <f t="shared" si="2"/>
        <v>3</v>
      </c>
      <c r="L18" s="63"/>
      <c r="M18" s="68">
        <f t="shared" si="3"/>
        <v>9.52888888888889</v>
      </c>
      <c r="N18" s="70">
        <v>9.5</v>
      </c>
      <c r="O18" s="27"/>
      <c r="P18" s="26"/>
      <c r="Q18" s="28"/>
      <c r="R18" s="24"/>
      <c r="S18" s="24"/>
      <c r="T18" s="24"/>
      <c r="U18" s="24"/>
      <c r="V18" s="24"/>
      <c r="W18" s="26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9" customFormat="1" ht="15" customHeight="1">
      <c r="A19" s="23">
        <v>17</v>
      </c>
      <c r="B19" s="49">
        <v>18</v>
      </c>
      <c r="C19" s="28" t="s">
        <v>31</v>
      </c>
      <c r="D19" s="34">
        <v>77425</v>
      </c>
      <c r="E19" s="24">
        <v>9.4</v>
      </c>
      <c r="F19" s="24">
        <v>9</v>
      </c>
      <c r="G19" s="60">
        <f t="shared" si="0"/>
        <v>5.52</v>
      </c>
      <c r="H19" s="25">
        <f>Evidencias!N19</f>
        <v>8</v>
      </c>
      <c r="I19" s="60">
        <f t="shared" si="1"/>
        <v>0.8</v>
      </c>
      <c r="J19" s="25">
        <v>10</v>
      </c>
      <c r="K19" s="61">
        <f t="shared" si="2"/>
        <v>3</v>
      </c>
      <c r="L19" s="63"/>
      <c r="M19" s="68">
        <f t="shared" si="3"/>
        <v>9.32</v>
      </c>
      <c r="N19" s="70">
        <v>9.3</v>
      </c>
      <c r="O19" s="27"/>
      <c r="P19" s="26"/>
      <c r="Q19" s="28"/>
      <c r="R19" s="24"/>
      <c r="S19" s="24"/>
      <c r="T19" s="24"/>
      <c r="U19" s="24"/>
      <c r="V19" s="24"/>
      <c r="W19" s="26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9" customFormat="1" ht="15" customHeight="1">
      <c r="A20" s="23">
        <v>18</v>
      </c>
      <c r="B20" s="49">
        <v>19</v>
      </c>
      <c r="C20" s="28" t="s">
        <v>32</v>
      </c>
      <c r="D20" s="34">
        <v>77452</v>
      </c>
      <c r="E20" s="24">
        <v>10</v>
      </c>
      <c r="F20" s="24">
        <v>10</v>
      </c>
      <c r="G20" s="60">
        <f t="shared" si="0"/>
        <v>6</v>
      </c>
      <c r="H20" s="25">
        <f>Evidencias!N20</f>
        <v>8.88888888888889</v>
      </c>
      <c r="I20" s="60">
        <f t="shared" si="1"/>
        <v>0.888888888888889</v>
      </c>
      <c r="J20" s="25">
        <v>10</v>
      </c>
      <c r="K20" s="61">
        <f t="shared" si="2"/>
        <v>3</v>
      </c>
      <c r="L20" s="63"/>
      <c r="M20" s="68">
        <f t="shared" si="3"/>
        <v>9.88888888888889</v>
      </c>
      <c r="N20" s="70">
        <v>9.9</v>
      </c>
      <c r="O20" s="27"/>
      <c r="P20" s="26"/>
      <c r="Q20" s="28"/>
      <c r="R20" s="24"/>
      <c r="S20" s="24"/>
      <c r="T20" s="24"/>
      <c r="U20" s="24"/>
      <c r="V20" s="24"/>
      <c r="W20" s="26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9" customFormat="1" ht="15" customHeight="1">
      <c r="A21" s="23">
        <v>19</v>
      </c>
      <c r="B21" s="49">
        <v>20</v>
      </c>
      <c r="C21" s="28" t="s">
        <v>33</v>
      </c>
      <c r="D21" s="34">
        <v>77462</v>
      </c>
      <c r="E21" s="24">
        <v>8.5</v>
      </c>
      <c r="F21" s="24">
        <v>9.7</v>
      </c>
      <c r="G21" s="60">
        <f t="shared" si="0"/>
        <v>5.46</v>
      </c>
      <c r="H21" s="25">
        <f>Evidencias!N21</f>
        <v>7.777777777777778</v>
      </c>
      <c r="I21" s="60">
        <f t="shared" si="1"/>
        <v>0.7777777777777778</v>
      </c>
      <c r="J21" s="25">
        <v>7.5</v>
      </c>
      <c r="K21" s="61">
        <f t="shared" si="2"/>
        <v>2.25</v>
      </c>
      <c r="L21" s="63"/>
      <c r="M21" s="68">
        <f t="shared" si="3"/>
        <v>8.487777777777778</v>
      </c>
      <c r="N21" s="70">
        <v>8.5</v>
      </c>
      <c r="O21" s="27"/>
      <c r="P21" s="26"/>
      <c r="Q21" s="28"/>
      <c r="R21" s="24"/>
      <c r="S21" s="24"/>
      <c r="T21" s="24"/>
      <c r="U21" s="24"/>
      <c r="V21" s="24"/>
      <c r="W21" s="26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9" customFormat="1" ht="15" customHeight="1">
      <c r="A22" s="23">
        <v>20</v>
      </c>
      <c r="B22" s="49">
        <v>21</v>
      </c>
      <c r="C22" s="28" t="s">
        <v>34</v>
      </c>
      <c r="D22" s="34">
        <v>77475</v>
      </c>
      <c r="E22" s="24">
        <v>9.4</v>
      </c>
      <c r="F22" s="24">
        <v>10</v>
      </c>
      <c r="G22" s="60">
        <f t="shared" si="0"/>
        <v>5.819999999999999</v>
      </c>
      <c r="H22" s="25">
        <f>Evidencias!N22</f>
        <v>9.444444444444445</v>
      </c>
      <c r="I22" s="60">
        <f t="shared" si="1"/>
        <v>0.9444444444444445</v>
      </c>
      <c r="J22" s="25">
        <v>9</v>
      </c>
      <c r="K22" s="61">
        <f t="shared" si="2"/>
        <v>2.6999999999999997</v>
      </c>
      <c r="L22" s="63"/>
      <c r="M22" s="68">
        <f t="shared" si="3"/>
        <v>9.464444444444444</v>
      </c>
      <c r="N22" s="70">
        <v>9.5</v>
      </c>
      <c r="O22" s="27"/>
      <c r="P22" s="26"/>
      <c r="Q22" s="28"/>
      <c r="R22" s="24"/>
      <c r="S22" s="24"/>
      <c r="T22" s="24"/>
      <c r="U22" s="24"/>
      <c r="V22" s="24"/>
      <c r="W22" s="26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9" customFormat="1" ht="15" customHeight="1">
      <c r="A23" s="23">
        <v>25</v>
      </c>
      <c r="B23" s="49">
        <v>22</v>
      </c>
      <c r="C23" s="28" t="s">
        <v>35</v>
      </c>
      <c r="D23" s="34">
        <v>77478</v>
      </c>
      <c r="E23" s="24">
        <v>8.2</v>
      </c>
      <c r="F23" s="24">
        <v>7.8</v>
      </c>
      <c r="G23" s="60">
        <f t="shared" si="0"/>
        <v>4.8</v>
      </c>
      <c r="H23" s="25">
        <f>Evidencias!N23</f>
        <v>9.444444444444445</v>
      </c>
      <c r="I23" s="60">
        <f t="shared" si="1"/>
        <v>0.9444444444444445</v>
      </c>
      <c r="J23" s="25">
        <v>7.5</v>
      </c>
      <c r="K23" s="61">
        <f t="shared" si="2"/>
        <v>2.25</v>
      </c>
      <c r="L23" s="63"/>
      <c r="M23" s="68">
        <f t="shared" si="3"/>
        <v>7.9944444444444445</v>
      </c>
      <c r="N23" s="70">
        <v>8</v>
      </c>
      <c r="O23" s="27"/>
      <c r="P23" s="26"/>
      <c r="Q23" s="28"/>
      <c r="R23" s="24"/>
      <c r="S23" s="24"/>
      <c r="T23" s="24"/>
      <c r="U23" s="24"/>
      <c r="V23" s="24"/>
      <c r="W23" s="26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9" customFormat="1" ht="15" customHeight="1">
      <c r="A24" s="23">
        <v>26</v>
      </c>
      <c r="B24" s="49">
        <v>23</v>
      </c>
      <c r="C24" s="28" t="s">
        <v>36</v>
      </c>
      <c r="D24" s="34">
        <v>77487</v>
      </c>
      <c r="E24" s="24">
        <v>8.8</v>
      </c>
      <c r="F24" s="24"/>
      <c r="G24" s="60">
        <f t="shared" si="0"/>
        <v>5.28</v>
      </c>
      <c r="H24" s="25">
        <f>Evidencias!N24</f>
        <v>3.888888888888889</v>
      </c>
      <c r="I24" s="60">
        <f t="shared" si="1"/>
        <v>0.3888888888888889</v>
      </c>
      <c r="J24" s="25"/>
      <c r="K24" s="61">
        <f t="shared" si="2"/>
        <v>0</v>
      </c>
      <c r="L24" s="63"/>
      <c r="M24" s="68">
        <f t="shared" si="3"/>
        <v>5.6688888888888895</v>
      </c>
      <c r="N24" s="70">
        <v>5.7</v>
      </c>
      <c r="O24" s="27"/>
      <c r="P24" s="26"/>
      <c r="Q24" s="28"/>
      <c r="R24" s="24"/>
      <c r="S24" s="24"/>
      <c r="T24" s="24"/>
      <c r="U24" s="24"/>
      <c r="V24" s="24"/>
      <c r="W24" s="26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9" customFormat="1" ht="15" customHeight="1">
      <c r="A25" s="23"/>
      <c r="B25" s="49">
        <v>24</v>
      </c>
      <c r="C25" s="28" t="s">
        <v>37</v>
      </c>
      <c r="D25" s="34">
        <v>77491</v>
      </c>
      <c r="E25" s="24">
        <v>9.6</v>
      </c>
      <c r="F25" s="24">
        <v>10</v>
      </c>
      <c r="G25" s="60">
        <f t="shared" si="0"/>
        <v>5.88</v>
      </c>
      <c r="H25" s="25">
        <f>Evidencias!N25</f>
        <v>10</v>
      </c>
      <c r="I25" s="60">
        <f t="shared" si="1"/>
        <v>1</v>
      </c>
      <c r="J25" s="25">
        <v>10</v>
      </c>
      <c r="K25" s="61">
        <f t="shared" si="2"/>
        <v>3</v>
      </c>
      <c r="L25" s="63"/>
      <c r="M25" s="68">
        <f t="shared" si="3"/>
        <v>9.879999999999999</v>
      </c>
      <c r="N25" s="70">
        <v>9.9</v>
      </c>
      <c r="O25" s="27"/>
      <c r="P25" s="26"/>
      <c r="Q25" s="28"/>
      <c r="R25" s="24"/>
      <c r="S25" s="24"/>
      <c r="T25" s="24"/>
      <c r="U25" s="24"/>
      <c r="V25" s="24"/>
      <c r="W25" s="26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9" customFormat="1" ht="15" customHeight="1">
      <c r="A26" s="23"/>
      <c r="B26" s="49">
        <v>25</v>
      </c>
      <c r="C26" s="28" t="s">
        <v>38</v>
      </c>
      <c r="D26" s="34">
        <v>77493</v>
      </c>
      <c r="E26" s="24">
        <v>8.3</v>
      </c>
      <c r="F26" s="24">
        <v>8.8</v>
      </c>
      <c r="G26" s="60">
        <f t="shared" si="0"/>
        <v>5.13</v>
      </c>
      <c r="H26" s="25">
        <f>Evidencias!N26</f>
        <v>8.555555555555555</v>
      </c>
      <c r="I26" s="60">
        <f t="shared" si="1"/>
        <v>0.8555555555555556</v>
      </c>
      <c r="J26" s="25">
        <v>7.5</v>
      </c>
      <c r="K26" s="61">
        <f t="shared" si="2"/>
        <v>2.25</v>
      </c>
      <c r="L26" s="63"/>
      <c r="M26" s="68">
        <f t="shared" si="3"/>
        <v>8.235555555555555</v>
      </c>
      <c r="N26" s="70">
        <v>8.2</v>
      </c>
      <c r="O26" s="27"/>
      <c r="P26" s="26"/>
      <c r="Q26" s="28"/>
      <c r="R26" s="24"/>
      <c r="S26" s="24"/>
      <c r="T26" s="24"/>
      <c r="U26" s="24"/>
      <c r="V26" s="24"/>
      <c r="W26" s="26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9" customFormat="1" ht="15" customHeight="1">
      <c r="A27" s="23"/>
      <c r="B27" s="49">
        <v>26</v>
      </c>
      <c r="C27" s="28" t="s">
        <v>39</v>
      </c>
      <c r="D27" s="34">
        <v>77497</v>
      </c>
      <c r="E27" s="24">
        <v>9.6</v>
      </c>
      <c r="F27" s="24">
        <v>8.8</v>
      </c>
      <c r="G27" s="60">
        <f t="shared" si="0"/>
        <v>5.52</v>
      </c>
      <c r="H27" s="25">
        <f>Evidencias!N27</f>
        <v>9.666666666666666</v>
      </c>
      <c r="I27" s="60">
        <f t="shared" si="1"/>
        <v>0.9666666666666667</v>
      </c>
      <c r="J27" s="25">
        <v>10</v>
      </c>
      <c r="K27" s="61">
        <f t="shared" si="2"/>
        <v>3</v>
      </c>
      <c r="L27" s="63"/>
      <c r="M27" s="68">
        <f t="shared" si="3"/>
        <v>9.486666666666666</v>
      </c>
      <c r="N27" s="70">
        <v>9.5</v>
      </c>
      <c r="O27" s="27"/>
      <c r="P27" s="26"/>
      <c r="Q27" s="28"/>
      <c r="R27" s="24"/>
      <c r="S27" s="24"/>
      <c r="T27" s="24"/>
      <c r="U27" s="24"/>
      <c r="V27" s="24"/>
      <c r="W27" s="26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9" customFormat="1" ht="15" customHeight="1">
      <c r="A28" s="23"/>
      <c r="B28" s="49">
        <v>27</v>
      </c>
      <c r="C28" s="28" t="s">
        <v>40</v>
      </c>
      <c r="D28" s="34">
        <v>77506</v>
      </c>
      <c r="E28" s="24">
        <v>8.3</v>
      </c>
      <c r="F28" s="24">
        <v>8.8</v>
      </c>
      <c r="G28" s="60">
        <f t="shared" si="0"/>
        <v>5.13</v>
      </c>
      <c r="H28" s="25">
        <f>Evidencias!N28</f>
        <v>7.444444444444445</v>
      </c>
      <c r="I28" s="60">
        <f t="shared" si="1"/>
        <v>0.7444444444444445</v>
      </c>
      <c r="J28" s="25">
        <v>8.5</v>
      </c>
      <c r="K28" s="61">
        <f t="shared" si="2"/>
        <v>2.55</v>
      </c>
      <c r="L28" s="63"/>
      <c r="M28" s="68">
        <f>SUM(G28,K28,I28,L28)</f>
        <v>8.424444444444443</v>
      </c>
      <c r="N28" s="70">
        <v>8.4</v>
      </c>
      <c r="O28" s="27"/>
      <c r="P28" s="26"/>
      <c r="Q28" s="28"/>
      <c r="R28" s="24"/>
      <c r="S28" s="24"/>
      <c r="T28" s="24"/>
      <c r="U28" s="24"/>
      <c r="V28" s="24"/>
      <c r="W28" s="26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9" customFormat="1" ht="15" customHeight="1">
      <c r="A29" s="23"/>
      <c r="B29" s="49">
        <v>28</v>
      </c>
      <c r="C29" s="28" t="s">
        <v>41</v>
      </c>
      <c r="D29" s="34">
        <v>77518</v>
      </c>
      <c r="E29" s="24">
        <v>8.3</v>
      </c>
      <c r="F29" s="24">
        <v>8.5</v>
      </c>
      <c r="G29" s="60">
        <f t="shared" si="0"/>
        <v>5.04</v>
      </c>
      <c r="H29" s="25">
        <f>Evidencias!N29</f>
        <v>8</v>
      </c>
      <c r="I29" s="60">
        <f t="shared" si="1"/>
        <v>0.8</v>
      </c>
      <c r="J29" s="25">
        <v>9</v>
      </c>
      <c r="K29" s="61">
        <f t="shared" si="2"/>
        <v>2.6999999999999997</v>
      </c>
      <c r="L29" s="63"/>
      <c r="M29" s="68">
        <f>SUM(G29,K29,I29,L29)</f>
        <v>8.540000000000001</v>
      </c>
      <c r="N29" s="70">
        <v>8.5</v>
      </c>
      <c r="O29" s="27"/>
      <c r="P29" s="26"/>
      <c r="Q29" s="28"/>
      <c r="R29" s="24"/>
      <c r="S29" s="24"/>
      <c r="T29" s="24"/>
      <c r="U29" s="24"/>
      <c r="V29" s="24"/>
      <c r="W29" s="26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9" customFormat="1" ht="15" customHeight="1">
      <c r="A30" s="23"/>
      <c r="B30" s="49">
        <v>29</v>
      </c>
      <c r="C30" s="28" t="s">
        <v>42</v>
      </c>
      <c r="D30" s="34">
        <v>77532</v>
      </c>
      <c r="E30" s="24">
        <v>7.3</v>
      </c>
      <c r="F30" s="24">
        <v>7.3</v>
      </c>
      <c r="G30" s="60">
        <f t="shared" si="0"/>
        <v>4.38</v>
      </c>
      <c r="H30" s="25">
        <f>Evidencias!N30</f>
        <v>9.666666666666666</v>
      </c>
      <c r="I30" s="60">
        <f t="shared" si="1"/>
        <v>0.9666666666666667</v>
      </c>
      <c r="J30" s="25">
        <v>8.5</v>
      </c>
      <c r="K30" s="61">
        <f t="shared" si="2"/>
        <v>2.55</v>
      </c>
      <c r="L30" s="63"/>
      <c r="M30" s="68">
        <f>SUM(G30,K30,I30,L30)</f>
        <v>7.8966666666666665</v>
      </c>
      <c r="N30" s="70">
        <v>7.9</v>
      </c>
      <c r="O30" s="27"/>
      <c r="P30" s="26"/>
      <c r="Q30" s="28"/>
      <c r="R30" s="24"/>
      <c r="S30" s="24"/>
      <c r="T30" s="24"/>
      <c r="U30" s="24"/>
      <c r="V30" s="24"/>
      <c r="W30" s="26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9" customFormat="1" ht="15" customHeight="1">
      <c r="A31" s="23"/>
      <c r="B31" s="49">
        <v>30</v>
      </c>
      <c r="C31" s="28" t="s">
        <v>47</v>
      </c>
      <c r="D31" s="34">
        <v>77541</v>
      </c>
      <c r="E31" s="24">
        <v>7.5</v>
      </c>
      <c r="F31" s="24"/>
      <c r="G31" s="60">
        <f t="shared" si="0"/>
        <v>4.5</v>
      </c>
      <c r="H31" s="25">
        <f>Evidencias!N31</f>
        <v>1.1111111111111112</v>
      </c>
      <c r="I31" s="60">
        <f t="shared" si="1"/>
        <v>0.11111111111111112</v>
      </c>
      <c r="J31" s="25"/>
      <c r="K31" s="61">
        <f t="shared" si="2"/>
        <v>0</v>
      </c>
      <c r="L31" s="63"/>
      <c r="M31" s="68">
        <f>SUM(G31,K31,I31,L31)</f>
        <v>4.611111111111111</v>
      </c>
      <c r="N31" s="70">
        <v>4.6</v>
      </c>
      <c r="O31" s="27"/>
      <c r="P31" s="26"/>
      <c r="Q31" s="28"/>
      <c r="R31" s="24"/>
      <c r="S31" s="24"/>
      <c r="T31" s="24"/>
      <c r="U31" s="24"/>
      <c r="V31" s="24"/>
      <c r="W31" s="26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3" s="58" customFormat="1" ht="15" customHeight="1">
      <c r="A32" s="52"/>
      <c r="B32" s="53"/>
      <c r="C32" s="53"/>
      <c r="D32" s="54" t="s">
        <v>7</v>
      </c>
      <c r="E32" s="55">
        <f>AVERAGE(E3:E31)</f>
        <v>8.755172413793105</v>
      </c>
      <c r="F32" s="55">
        <f>AVERAGE(F3:F31)</f>
        <v>9.04615384615385</v>
      </c>
      <c r="G32" s="56"/>
      <c r="H32" s="55">
        <f>AVERAGE(H3:H31)</f>
        <v>8.237547892720308</v>
      </c>
      <c r="I32" s="56"/>
      <c r="J32" s="55">
        <f>AVERAGE(J3:J31)</f>
        <v>9.192307692307692</v>
      </c>
      <c r="K32" s="56"/>
      <c r="L32" s="64"/>
      <c r="M32" s="57">
        <f>AVERAGE(M3:M31)</f>
        <v>8.612375478927204</v>
      </c>
      <c r="N32" s="71">
        <f>AVERAGE(N3:N31)</f>
        <v>8.610344827586207</v>
      </c>
      <c r="P32" s="59"/>
      <c r="Q32" s="53"/>
      <c r="R32" s="55"/>
      <c r="S32" s="55"/>
      <c r="T32" s="55"/>
      <c r="U32" s="55"/>
      <c r="V32" s="55"/>
      <c r="W32" s="59"/>
    </row>
    <row r="33" spans="1:23" ht="15" customHeight="1">
      <c r="A33" s="9"/>
      <c r="B33" s="4"/>
      <c r="C33" s="4"/>
      <c r="D33" s="46" t="s">
        <v>8</v>
      </c>
      <c r="E33" s="5">
        <f>MODE(E3:E31)</f>
        <v>9</v>
      </c>
      <c r="F33" s="5">
        <f>MODE(F3:F31)</f>
        <v>8.8</v>
      </c>
      <c r="G33" s="31"/>
      <c r="H33" s="5">
        <f>MODE(H3:H31)</f>
        <v>10</v>
      </c>
      <c r="I33" s="31"/>
      <c r="J33" s="5">
        <f>MODE(J3:J31)</f>
        <v>10</v>
      </c>
      <c r="K33" s="31"/>
      <c r="L33" s="65"/>
      <c r="M33" s="41" t="e">
        <f>MODE(M3:M31)</f>
        <v>#N/A</v>
      </c>
      <c r="N33" s="72">
        <f>MODE(N3:N31)</f>
        <v>9.4</v>
      </c>
      <c r="P33" s="11"/>
      <c r="Q33" s="12"/>
      <c r="R33" s="10"/>
      <c r="S33" s="10"/>
      <c r="T33" s="10"/>
      <c r="U33" s="10"/>
      <c r="V33" s="10"/>
      <c r="W33" s="11"/>
    </row>
    <row r="34" spans="1:23" ht="15" customHeight="1">
      <c r="A34" s="3"/>
      <c r="B34" s="4"/>
      <c r="C34" s="4"/>
      <c r="D34" s="46" t="s">
        <v>9</v>
      </c>
      <c r="E34" s="5">
        <f>MEDIAN(E3:E31)</f>
        <v>8.8</v>
      </c>
      <c r="F34" s="5">
        <f>MEDIAN(F3:F31)</f>
        <v>9</v>
      </c>
      <c r="G34" s="31"/>
      <c r="H34" s="5">
        <f>MEDIAN(H3:H31)</f>
        <v>8.88888888888889</v>
      </c>
      <c r="I34" s="31"/>
      <c r="J34" s="5">
        <f>MEDIAN(J3:J31)</f>
        <v>9.5</v>
      </c>
      <c r="K34" s="31"/>
      <c r="L34" s="65"/>
      <c r="M34" s="41">
        <f>MEDIAN(M3:M31)</f>
        <v>8.981111111111112</v>
      </c>
      <c r="N34" s="72">
        <f>MEDIAN(N3:N31)</f>
        <v>9</v>
      </c>
      <c r="P34" s="13"/>
      <c r="Q34" s="4"/>
      <c r="R34" s="5"/>
      <c r="S34" s="5"/>
      <c r="T34" s="5"/>
      <c r="U34" s="5"/>
      <c r="V34" s="5"/>
      <c r="W34" s="13"/>
    </row>
    <row r="35" spans="1:23" ht="15" customHeight="1">
      <c r="A35" s="9"/>
      <c r="B35" s="4"/>
      <c r="C35" s="4"/>
      <c r="D35" s="46" t="s">
        <v>10</v>
      </c>
      <c r="E35" s="5">
        <f>STDEV(E3:E31)</f>
        <v>0.7094193837702529</v>
      </c>
      <c r="F35" s="5">
        <f>STDEV(F3:F31)</f>
        <v>0.7981131595109902</v>
      </c>
      <c r="G35" s="31"/>
      <c r="H35" s="5">
        <f>STDEV(H3:H31)</f>
        <v>2.267733202615787</v>
      </c>
      <c r="I35" s="31"/>
      <c r="J35" s="5">
        <f>STDEV(J3:J31)</f>
        <v>0.9389027966400256</v>
      </c>
      <c r="K35" s="31"/>
      <c r="L35" s="65"/>
      <c r="M35" s="41">
        <f>STDEV(M3:M31)</f>
        <v>1.3118437798220028</v>
      </c>
      <c r="N35" s="72">
        <f>STDEV(N3:N31)</f>
        <v>1.312942395533831</v>
      </c>
      <c r="P35" s="11"/>
      <c r="Q35" s="12"/>
      <c r="R35" s="10"/>
      <c r="S35" s="10"/>
      <c r="T35" s="10"/>
      <c r="U35" s="10"/>
      <c r="V35" s="10"/>
      <c r="W35" s="11"/>
    </row>
    <row r="36" spans="1:23" ht="15" customHeight="1">
      <c r="A36" s="3"/>
      <c r="B36" s="4"/>
      <c r="C36" s="4"/>
      <c r="D36" s="46" t="s">
        <v>11</v>
      </c>
      <c r="E36" s="5">
        <v>6.3</v>
      </c>
      <c r="F36" s="5"/>
      <c r="G36" s="31"/>
      <c r="H36" s="5"/>
      <c r="I36" s="32"/>
      <c r="J36" s="5"/>
      <c r="K36" s="31"/>
      <c r="L36" s="66"/>
      <c r="M36" s="41"/>
      <c r="N36" s="72"/>
      <c r="P36" s="13"/>
      <c r="Q36" s="4"/>
      <c r="R36" s="5"/>
      <c r="S36" s="5"/>
      <c r="T36" s="5"/>
      <c r="U36" s="5"/>
      <c r="V36" s="5"/>
      <c r="W36" s="13"/>
    </row>
    <row r="37" spans="1:23" ht="15" customHeight="1">
      <c r="A37" s="9"/>
      <c r="B37" s="4"/>
      <c r="C37" s="4"/>
      <c r="D37" s="35"/>
      <c r="E37" s="5"/>
      <c r="F37" s="14"/>
      <c r="G37" s="31"/>
      <c r="H37" s="14"/>
      <c r="I37" s="32"/>
      <c r="J37" s="13"/>
      <c r="K37" s="33"/>
      <c r="L37" s="66"/>
      <c r="M37" s="42"/>
      <c r="N37" s="73"/>
      <c r="P37" s="11"/>
      <c r="Q37" s="12"/>
      <c r="R37" s="10"/>
      <c r="S37" s="10"/>
      <c r="T37" s="10"/>
      <c r="U37" s="10"/>
      <c r="V37" s="10"/>
      <c r="W37" s="11"/>
    </row>
    <row r="38" spans="1:23" ht="15" customHeight="1">
      <c r="A38" s="3"/>
      <c r="B38" s="4"/>
      <c r="C38" s="4"/>
      <c r="D38" s="35"/>
      <c r="E38" s="5"/>
      <c r="F38" s="14"/>
      <c r="G38" s="31"/>
      <c r="H38" s="14"/>
      <c r="I38" s="32"/>
      <c r="J38" s="13"/>
      <c r="K38" s="33"/>
      <c r="L38" s="66"/>
      <c r="M38" s="42"/>
      <c r="N38" s="73"/>
      <c r="P38" s="13"/>
      <c r="Q38" s="4"/>
      <c r="R38" s="5"/>
      <c r="S38" s="5"/>
      <c r="T38" s="5"/>
      <c r="U38" s="5"/>
      <c r="V38" s="5"/>
      <c r="W38" s="13"/>
    </row>
    <row r="39" spans="1:23" ht="15" customHeight="1">
      <c r="A39" s="9"/>
      <c r="B39" s="15"/>
      <c r="C39" s="15"/>
      <c r="D39" s="36"/>
      <c r="E39" s="16"/>
      <c r="F39" s="17"/>
      <c r="G39" s="31"/>
      <c r="H39" s="17"/>
      <c r="I39" s="32"/>
      <c r="J39" s="18"/>
      <c r="K39" s="33"/>
      <c r="L39" s="66"/>
      <c r="M39" s="45"/>
      <c r="N39" s="73"/>
      <c r="O39" s="7"/>
      <c r="P39" s="11"/>
      <c r="Q39" s="12"/>
      <c r="R39" s="10"/>
      <c r="S39" s="10"/>
      <c r="T39" s="10"/>
      <c r="U39" s="10"/>
      <c r="V39" s="10"/>
      <c r="W39" s="11"/>
    </row>
    <row r="40" spans="1:23" ht="15" customHeight="1">
      <c r="A40" s="3"/>
      <c r="B40" s="4"/>
      <c r="C40" s="4"/>
      <c r="D40" s="35"/>
      <c r="E40" s="5"/>
      <c r="F40" s="14"/>
      <c r="G40" s="31"/>
      <c r="H40" s="14"/>
      <c r="I40" s="32"/>
      <c r="J40" s="13"/>
      <c r="K40" s="33"/>
      <c r="L40" s="66"/>
      <c r="M40" s="42"/>
      <c r="N40" s="73"/>
      <c r="P40" s="13"/>
      <c r="Q40" s="4"/>
      <c r="R40" s="5"/>
      <c r="S40" s="5"/>
      <c r="T40" s="5"/>
      <c r="U40" s="5"/>
      <c r="V40" s="5"/>
      <c r="W40" s="13"/>
    </row>
    <row r="41" spans="1:23" ht="15" customHeight="1">
      <c r="A41" s="9"/>
      <c r="B41" s="15"/>
      <c r="C41" s="15"/>
      <c r="D41" s="36"/>
      <c r="E41" s="16"/>
      <c r="F41" s="17"/>
      <c r="G41" s="31"/>
      <c r="H41" s="17"/>
      <c r="I41" s="32"/>
      <c r="J41" s="18"/>
      <c r="K41" s="33"/>
      <c r="L41" s="66"/>
      <c r="M41" s="45"/>
      <c r="N41" s="73"/>
      <c r="O41" s="7"/>
      <c r="P41" s="11"/>
      <c r="Q41" s="12"/>
      <c r="R41" s="10"/>
      <c r="S41" s="10"/>
      <c r="T41" s="10"/>
      <c r="U41" s="10"/>
      <c r="V41" s="10"/>
      <c r="W41" s="11"/>
    </row>
    <row r="42" spans="1:23" ht="15" customHeight="1">
      <c r="A42" s="3"/>
      <c r="B42" s="4"/>
      <c r="C42" s="4"/>
      <c r="D42" s="35"/>
      <c r="E42" s="5"/>
      <c r="F42" s="14"/>
      <c r="G42" s="31"/>
      <c r="H42" s="14"/>
      <c r="I42" s="32"/>
      <c r="J42" s="13"/>
      <c r="K42" s="33"/>
      <c r="L42" s="66"/>
      <c r="M42" s="42"/>
      <c r="N42" s="73"/>
      <c r="P42" s="13"/>
      <c r="Q42" s="4"/>
      <c r="R42" s="5"/>
      <c r="S42" s="5"/>
      <c r="T42" s="5"/>
      <c r="U42" s="5"/>
      <c r="V42" s="5"/>
      <c r="W42" s="13"/>
    </row>
    <row r="43" spans="1:23" ht="15" customHeight="1">
      <c r="A43" s="9"/>
      <c r="B43" s="15"/>
      <c r="C43" s="15"/>
      <c r="D43" s="36"/>
      <c r="E43" s="16"/>
      <c r="F43" s="17"/>
      <c r="G43" s="31"/>
      <c r="H43" s="17"/>
      <c r="I43" s="32"/>
      <c r="J43" s="18"/>
      <c r="K43" s="33"/>
      <c r="L43" s="66"/>
      <c r="M43" s="45"/>
      <c r="N43" s="73"/>
      <c r="O43" s="7"/>
      <c r="P43" s="11"/>
      <c r="Q43" s="12"/>
      <c r="R43" s="10"/>
      <c r="S43" s="10"/>
      <c r="T43" s="10"/>
      <c r="U43" s="10"/>
      <c r="V43" s="10"/>
      <c r="W43" s="11"/>
    </row>
    <row r="44" spans="1:23" ht="15" customHeight="1">
      <c r="A44" s="3"/>
      <c r="B44" s="4"/>
      <c r="C44" s="4"/>
      <c r="D44" s="35"/>
      <c r="E44" s="5"/>
      <c r="F44" s="14"/>
      <c r="G44" s="31"/>
      <c r="H44" s="14"/>
      <c r="I44" s="32"/>
      <c r="J44" s="13"/>
      <c r="K44" s="33"/>
      <c r="L44" s="66"/>
      <c r="M44" s="42"/>
      <c r="N44" s="73"/>
      <c r="P44" s="13"/>
      <c r="Q44" s="4"/>
      <c r="R44" s="5"/>
      <c r="S44" s="5"/>
      <c r="T44" s="5"/>
      <c r="U44" s="5"/>
      <c r="V44" s="5"/>
      <c r="W44" s="13"/>
    </row>
    <row r="45" spans="1:23" ht="15" customHeight="1">
      <c r="A45" s="9"/>
      <c r="B45" s="15"/>
      <c r="C45" s="15"/>
      <c r="D45" s="36"/>
      <c r="E45" s="16"/>
      <c r="F45" s="17"/>
      <c r="G45" s="31"/>
      <c r="H45" s="17"/>
      <c r="I45" s="32"/>
      <c r="J45" s="18"/>
      <c r="K45" s="33"/>
      <c r="L45" s="66"/>
      <c r="M45" s="45"/>
      <c r="N45" s="73"/>
      <c r="O45" s="7"/>
      <c r="P45" s="11"/>
      <c r="Q45" s="12"/>
      <c r="R45" s="10"/>
      <c r="S45" s="10"/>
      <c r="T45" s="10"/>
      <c r="U45" s="10"/>
      <c r="V45" s="10"/>
      <c r="W45" s="11"/>
    </row>
    <row r="46" spans="1:23" ht="15" customHeight="1">
      <c r="A46" s="3"/>
      <c r="B46" s="4"/>
      <c r="C46" s="4"/>
      <c r="D46" s="35"/>
      <c r="E46" s="5"/>
      <c r="F46" s="14"/>
      <c r="G46" s="31"/>
      <c r="H46" s="14"/>
      <c r="I46" s="32"/>
      <c r="J46" s="13"/>
      <c r="K46" s="33"/>
      <c r="L46" s="66"/>
      <c r="M46" s="42"/>
      <c r="N46" s="73"/>
      <c r="P46" s="13"/>
      <c r="Q46" s="4"/>
      <c r="R46" s="5"/>
      <c r="S46" s="5"/>
      <c r="T46" s="5"/>
      <c r="U46" s="5"/>
      <c r="V46" s="5"/>
      <c r="W46" s="13"/>
    </row>
    <row r="47" spans="1:23" ht="15" customHeight="1">
      <c r="A47" s="9"/>
      <c r="B47" s="15"/>
      <c r="C47" s="15"/>
      <c r="D47" s="36"/>
      <c r="E47" s="16"/>
      <c r="F47" s="17"/>
      <c r="G47" s="31"/>
      <c r="H47" s="17"/>
      <c r="I47" s="32"/>
      <c r="J47" s="18"/>
      <c r="K47" s="33"/>
      <c r="L47" s="66"/>
      <c r="M47" s="45"/>
      <c r="N47" s="73"/>
      <c r="O47" s="7"/>
      <c r="P47" s="11"/>
      <c r="Q47" s="12"/>
      <c r="R47" s="10"/>
      <c r="S47" s="10"/>
      <c r="T47" s="10"/>
      <c r="U47" s="10"/>
      <c r="V47" s="10"/>
      <c r="W47" s="11"/>
    </row>
    <row r="48" spans="1:23" ht="15" customHeight="1">
      <c r="A48" s="3"/>
      <c r="B48" s="4"/>
      <c r="C48" s="4"/>
      <c r="D48" s="35"/>
      <c r="E48" s="5"/>
      <c r="F48" s="14"/>
      <c r="G48" s="31"/>
      <c r="H48" s="14"/>
      <c r="I48" s="32"/>
      <c r="J48" s="13"/>
      <c r="K48" s="33"/>
      <c r="L48" s="66"/>
      <c r="M48" s="42"/>
      <c r="N48" s="73"/>
      <c r="P48" s="13"/>
      <c r="Q48" s="4"/>
      <c r="R48" s="5"/>
      <c r="S48" s="5"/>
      <c r="T48" s="5"/>
      <c r="U48" s="5"/>
      <c r="V48" s="5"/>
      <c r="W48" s="13"/>
    </row>
    <row r="49" spans="1:23" ht="15" customHeight="1">
      <c r="A49" s="9"/>
      <c r="B49" s="15"/>
      <c r="C49" s="15"/>
      <c r="D49" s="36"/>
      <c r="E49" s="16"/>
      <c r="F49" s="17"/>
      <c r="G49" s="31"/>
      <c r="H49" s="17"/>
      <c r="I49" s="32"/>
      <c r="J49" s="18"/>
      <c r="K49" s="33"/>
      <c r="L49" s="66"/>
      <c r="M49" s="45"/>
      <c r="N49" s="73"/>
      <c r="O49" s="7"/>
      <c r="P49" s="11"/>
      <c r="Q49" s="12"/>
      <c r="R49" s="10"/>
      <c r="S49" s="10"/>
      <c r="T49" s="10"/>
      <c r="U49" s="10"/>
      <c r="V49" s="10"/>
      <c r="W49" s="11"/>
    </row>
    <row r="50" spans="1:23" ht="15" customHeight="1">
      <c r="A50" s="3"/>
      <c r="B50" s="4"/>
      <c r="C50" s="4"/>
      <c r="D50" s="35"/>
      <c r="E50" s="5"/>
      <c r="F50" s="14"/>
      <c r="G50" s="31"/>
      <c r="H50" s="14"/>
      <c r="I50" s="32"/>
      <c r="J50" s="13"/>
      <c r="K50" s="33"/>
      <c r="L50" s="66"/>
      <c r="M50" s="42"/>
      <c r="N50" s="73"/>
      <c r="P50" s="13"/>
      <c r="Q50" s="4"/>
      <c r="R50" s="5"/>
      <c r="S50" s="5"/>
      <c r="T50" s="5"/>
      <c r="U50" s="5"/>
      <c r="V50" s="5"/>
      <c r="W50" s="13"/>
    </row>
    <row r="51" spans="1:23" ht="15" customHeight="1">
      <c r="A51" s="9"/>
      <c r="B51" s="15"/>
      <c r="C51" s="15"/>
      <c r="D51" s="36"/>
      <c r="E51" s="16"/>
      <c r="F51" s="17"/>
      <c r="G51" s="31"/>
      <c r="H51" s="17"/>
      <c r="I51" s="32"/>
      <c r="J51" s="18"/>
      <c r="K51" s="33"/>
      <c r="L51" s="66"/>
      <c r="M51" s="45"/>
      <c r="N51" s="73"/>
      <c r="O51" s="7"/>
      <c r="P51" s="11"/>
      <c r="Q51" s="12"/>
      <c r="R51" s="10"/>
      <c r="S51" s="10"/>
      <c r="T51" s="10"/>
      <c r="U51" s="10"/>
      <c r="V51" s="10"/>
      <c r="W51" s="11"/>
    </row>
    <row r="52" ht="15" customHeight="1">
      <c r="L52" s="66"/>
    </row>
    <row r="53" ht="15" customHeight="1">
      <c r="L53" s="66"/>
    </row>
    <row r="54" ht="15" customHeight="1">
      <c r="L54" s="66"/>
    </row>
    <row r="55" ht="15" customHeight="1">
      <c r="L55" s="66"/>
    </row>
    <row r="56" ht="15" customHeight="1">
      <c r="L56" s="66"/>
    </row>
    <row r="57" ht="15" customHeight="1">
      <c r="L57" s="66"/>
    </row>
    <row r="58" ht="15" customHeight="1">
      <c r="L58" s="66"/>
    </row>
    <row r="59" ht="15" customHeight="1">
      <c r="L59" s="66"/>
    </row>
    <row r="60" ht="15" customHeight="1">
      <c r="L60" s="66"/>
    </row>
    <row r="61" ht="15" customHeight="1">
      <c r="L61" s="66"/>
    </row>
    <row r="62" ht="15" customHeight="1">
      <c r="L62" s="66"/>
    </row>
    <row r="63" ht="15" customHeight="1">
      <c r="L63" s="66"/>
    </row>
    <row r="64" ht="15" customHeight="1">
      <c r="L64" s="66"/>
    </row>
    <row r="65" ht="15" customHeight="1">
      <c r="L65" s="66"/>
    </row>
    <row r="66" ht="15" customHeight="1">
      <c r="L66" s="66"/>
    </row>
    <row r="67" ht="15" customHeight="1">
      <c r="L67" s="66"/>
    </row>
    <row r="68" ht="15" customHeight="1">
      <c r="L68" s="66"/>
    </row>
    <row r="69" ht="15" customHeight="1">
      <c r="L69" s="66"/>
    </row>
    <row r="70" ht="15" customHeight="1">
      <c r="L70" s="66"/>
    </row>
    <row r="71" ht="15" customHeight="1">
      <c r="L71" s="66"/>
    </row>
    <row r="72" ht="15" customHeight="1">
      <c r="L72" s="66"/>
    </row>
    <row r="73" ht="15" customHeight="1">
      <c r="L73" s="66"/>
    </row>
    <row r="74" ht="15" customHeight="1">
      <c r="L74" s="66"/>
    </row>
    <row r="75" ht="15" customHeight="1">
      <c r="L75" s="66"/>
    </row>
    <row r="76" ht="15" customHeight="1">
      <c r="L76" s="66"/>
    </row>
    <row r="77" ht="15" customHeight="1">
      <c r="L77" s="66"/>
    </row>
    <row r="78" ht="15" customHeight="1">
      <c r="L78" s="66"/>
    </row>
    <row r="79" ht="15" customHeight="1">
      <c r="L79" s="6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11.421875" defaultRowHeight="12.75" customHeight="1"/>
  <cols>
    <col min="1" max="1" width="3.57421875" style="6" customWidth="1"/>
    <col min="2" max="2" width="17.57421875" style="6" bestFit="1" customWidth="1"/>
    <col min="3" max="3" width="10.140625" style="6" customWidth="1"/>
    <col min="4" max="12" width="13.8515625" style="6" bestFit="1" customWidth="1"/>
    <col min="13" max="13" width="15.140625" style="6" bestFit="1" customWidth="1"/>
    <col min="14" max="14" width="11.57421875" style="8" customWidth="1"/>
  </cols>
  <sheetData>
    <row r="1" spans="1:14" ht="15" customHeight="1">
      <c r="A1" s="37"/>
      <c r="B1" s="37" t="s">
        <v>14</v>
      </c>
      <c r="C1" s="2" t="s">
        <v>12</v>
      </c>
      <c r="D1" s="37" t="s">
        <v>48</v>
      </c>
      <c r="E1" s="37" t="s">
        <v>49</v>
      </c>
      <c r="F1" s="37" t="s">
        <v>50</v>
      </c>
      <c r="G1" s="37" t="s">
        <v>51</v>
      </c>
      <c r="H1" s="37" t="s">
        <v>52</v>
      </c>
      <c r="I1" s="37" t="s">
        <v>53</v>
      </c>
      <c r="J1" s="37" t="s">
        <v>54</v>
      </c>
      <c r="K1" s="37" t="s">
        <v>55</v>
      </c>
      <c r="L1" s="37" t="s">
        <v>56</v>
      </c>
      <c r="M1" s="37" t="s">
        <v>57</v>
      </c>
      <c r="N1" s="38" t="s">
        <v>13</v>
      </c>
    </row>
    <row r="2" spans="1:14" s="51" customFormat="1" ht="12.75" customHeight="1">
      <c r="A2" s="49">
        <v>1</v>
      </c>
      <c r="B2" s="28" t="s">
        <v>46</v>
      </c>
      <c r="C2" s="34">
        <v>77301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50">
        <v>0</v>
      </c>
      <c r="J2" s="50">
        <v>0</v>
      </c>
      <c r="K2" s="50">
        <v>0</v>
      </c>
      <c r="L2" s="50"/>
      <c r="M2" s="50"/>
      <c r="N2" s="25">
        <f>AVERAGE(D2:M2)</f>
        <v>0</v>
      </c>
    </row>
    <row r="3" spans="1:14" s="29" customFormat="1" ht="12.75" customHeight="1">
      <c r="A3" s="49">
        <v>2</v>
      </c>
      <c r="B3" s="28" t="s">
        <v>15</v>
      </c>
      <c r="C3" s="34">
        <v>77375</v>
      </c>
      <c r="D3" s="24">
        <v>10</v>
      </c>
      <c r="E3" s="24">
        <v>5</v>
      </c>
      <c r="F3" s="24">
        <v>10</v>
      </c>
      <c r="G3" s="24">
        <v>10</v>
      </c>
      <c r="H3" s="24">
        <v>10</v>
      </c>
      <c r="I3" s="24">
        <v>7</v>
      </c>
      <c r="J3" s="24">
        <v>10</v>
      </c>
      <c r="K3" s="24">
        <v>10</v>
      </c>
      <c r="L3" s="24">
        <v>10</v>
      </c>
      <c r="M3" s="24"/>
      <c r="N3" s="25">
        <f aca="true" t="shared" si="0" ref="N3:N31">AVERAGE(D3:M3)</f>
        <v>9.11111111111111</v>
      </c>
    </row>
    <row r="4" spans="1:38" s="29" customFormat="1" ht="12.75" customHeight="1">
      <c r="A4" s="49">
        <v>3</v>
      </c>
      <c r="B4" s="28" t="s">
        <v>16</v>
      </c>
      <c r="C4" s="34">
        <v>77378</v>
      </c>
      <c r="D4" s="24">
        <v>10</v>
      </c>
      <c r="E4" s="24">
        <v>10</v>
      </c>
      <c r="F4" s="24">
        <v>10</v>
      </c>
      <c r="G4" s="24">
        <v>10</v>
      </c>
      <c r="H4" s="24">
        <v>10</v>
      </c>
      <c r="I4" s="24">
        <v>10</v>
      </c>
      <c r="J4" s="24">
        <v>10</v>
      </c>
      <c r="K4" s="24">
        <v>10</v>
      </c>
      <c r="L4" s="24">
        <v>10</v>
      </c>
      <c r="M4" s="24"/>
      <c r="N4" s="25">
        <f t="shared" si="0"/>
        <v>10</v>
      </c>
      <c r="AL4" s="29">
        <f>SUM(E4:AK4)</f>
        <v>90</v>
      </c>
    </row>
    <row r="5" spans="1:14" s="29" customFormat="1" ht="12.75" customHeight="1">
      <c r="A5" s="49">
        <v>4</v>
      </c>
      <c r="B5" s="28" t="s">
        <v>17</v>
      </c>
      <c r="C5" s="34">
        <v>77384</v>
      </c>
      <c r="D5" s="24">
        <v>10</v>
      </c>
      <c r="E5" s="24">
        <v>10</v>
      </c>
      <c r="F5" s="24">
        <v>10</v>
      </c>
      <c r="G5" s="24">
        <v>10</v>
      </c>
      <c r="H5" s="24">
        <v>10</v>
      </c>
      <c r="I5" s="24">
        <v>10</v>
      </c>
      <c r="J5" s="24">
        <v>10</v>
      </c>
      <c r="K5" s="24">
        <v>10</v>
      </c>
      <c r="L5" s="24">
        <v>10</v>
      </c>
      <c r="M5" s="24"/>
      <c r="N5" s="25">
        <f t="shared" si="0"/>
        <v>10</v>
      </c>
    </row>
    <row r="6" spans="1:14" s="29" customFormat="1" ht="12.75" customHeight="1">
      <c r="A6" s="49">
        <v>5</v>
      </c>
      <c r="B6" s="28" t="s">
        <v>18</v>
      </c>
      <c r="C6" s="34">
        <v>77389</v>
      </c>
      <c r="D6" s="24">
        <v>10</v>
      </c>
      <c r="E6" s="24">
        <v>10</v>
      </c>
      <c r="F6" s="24">
        <v>10</v>
      </c>
      <c r="G6" s="24">
        <v>10</v>
      </c>
      <c r="H6" s="24">
        <v>10</v>
      </c>
      <c r="I6" s="24">
        <v>0</v>
      </c>
      <c r="J6" s="24">
        <v>10</v>
      </c>
      <c r="K6" s="24">
        <v>10</v>
      </c>
      <c r="L6" s="24">
        <v>10</v>
      </c>
      <c r="M6" s="24"/>
      <c r="N6" s="25">
        <f t="shared" si="0"/>
        <v>8.88888888888889</v>
      </c>
    </row>
    <row r="7" spans="1:14" s="29" customFormat="1" ht="12.75" customHeight="1">
      <c r="A7" s="49">
        <v>6</v>
      </c>
      <c r="B7" s="28" t="s">
        <v>19</v>
      </c>
      <c r="C7" s="34">
        <v>77393</v>
      </c>
      <c r="D7" s="24">
        <v>10</v>
      </c>
      <c r="E7" s="24">
        <v>10</v>
      </c>
      <c r="F7" s="24">
        <v>10</v>
      </c>
      <c r="G7" s="24">
        <v>10</v>
      </c>
      <c r="H7" s="24">
        <v>10</v>
      </c>
      <c r="I7" s="24">
        <v>10</v>
      </c>
      <c r="J7" s="24">
        <v>10</v>
      </c>
      <c r="K7" s="24">
        <v>10</v>
      </c>
      <c r="L7" s="24">
        <v>10</v>
      </c>
      <c r="M7" s="24"/>
      <c r="N7" s="25">
        <f t="shared" si="0"/>
        <v>10</v>
      </c>
    </row>
    <row r="8" spans="1:14" s="29" customFormat="1" ht="12.75" customHeight="1">
      <c r="A8" s="49">
        <v>7</v>
      </c>
      <c r="B8" s="28" t="s">
        <v>20</v>
      </c>
      <c r="C8" s="34">
        <v>77394</v>
      </c>
      <c r="D8" s="24">
        <v>10</v>
      </c>
      <c r="E8" s="24">
        <v>10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/>
      <c r="N8" s="25">
        <f t="shared" si="0"/>
        <v>10</v>
      </c>
    </row>
    <row r="9" spans="1:14" s="29" customFormat="1" ht="12.75" customHeight="1">
      <c r="A9" s="49">
        <v>8</v>
      </c>
      <c r="B9" s="28" t="s">
        <v>21</v>
      </c>
      <c r="C9" s="34">
        <v>77397</v>
      </c>
      <c r="D9" s="24">
        <v>10</v>
      </c>
      <c r="E9" s="24">
        <v>10</v>
      </c>
      <c r="F9" s="24">
        <v>10</v>
      </c>
      <c r="G9" s="24">
        <v>10</v>
      </c>
      <c r="H9" s="24">
        <v>10</v>
      </c>
      <c r="I9" s="24">
        <v>7</v>
      </c>
      <c r="J9" s="24">
        <v>0</v>
      </c>
      <c r="K9" s="24">
        <v>10</v>
      </c>
      <c r="L9" s="24">
        <v>10</v>
      </c>
      <c r="M9" s="24"/>
      <c r="N9" s="25">
        <f t="shared" si="0"/>
        <v>8.555555555555555</v>
      </c>
    </row>
    <row r="10" spans="1:14" s="29" customFormat="1" ht="12.75" customHeight="1">
      <c r="A10" s="49">
        <v>9</v>
      </c>
      <c r="B10" s="28" t="s">
        <v>22</v>
      </c>
      <c r="C10" s="34">
        <v>77400</v>
      </c>
      <c r="D10" s="24">
        <v>10</v>
      </c>
      <c r="E10" s="24">
        <v>10</v>
      </c>
      <c r="F10" s="24">
        <v>10</v>
      </c>
      <c r="G10" s="24">
        <v>10</v>
      </c>
      <c r="H10" s="24">
        <v>10</v>
      </c>
      <c r="I10" s="24">
        <v>10</v>
      </c>
      <c r="J10" s="24">
        <v>10</v>
      </c>
      <c r="K10" s="24">
        <v>10</v>
      </c>
      <c r="L10" s="24">
        <v>10</v>
      </c>
      <c r="M10" s="24"/>
      <c r="N10" s="25">
        <f t="shared" si="0"/>
        <v>10</v>
      </c>
    </row>
    <row r="11" spans="1:14" s="29" customFormat="1" ht="12.75" customHeight="1">
      <c r="A11" s="49">
        <v>10</v>
      </c>
      <c r="B11" s="28" t="s">
        <v>23</v>
      </c>
      <c r="C11" s="34">
        <v>77402</v>
      </c>
      <c r="D11" s="24">
        <v>10</v>
      </c>
      <c r="E11" s="24">
        <v>3</v>
      </c>
      <c r="F11" s="24">
        <v>7</v>
      </c>
      <c r="G11" s="24">
        <v>10</v>
      </c>
      <c r="H11" s="24">
        <v>10</v>
      </c>
      <c r="I11" s="24">
        <v>5</v>
      </c>
      <c r="J11" s="24">
        <v>0</v>
      </c>
      <c r="K11" s="24">
        <v>10</v>
      </c>
      <c r="L11" s="24">
        <v>10</v>
      </c>
      <c r="M11" s="24"/>
      <c r="N11" s="25">
        <f t="shared" si="0"/>
        <v>7.222222222222222</v>
      </c>
    </row>
    <row r="12" spans="1:14" s="29" customFormat="1" ht="12.75" customHeight="1">
      <c r="A12" s="49">
        <v>11</v>
      </c>
      <c r="B12" s="28" t="s">
        <v>24</v>
      </c>
      <c r="C12" s="34">
        <v>77405</v>
      </c>
      <c r="D12" s="24">
        <v>10</v>
      </c>
      <c r="E12" s="24">
        <v>10</v>
      </c>
      <c r="F12" s="24">
        <v>10</v>
      </c>
      <c r="G12" s="24">
        <v>10</v>
      </c>
      <c r="H12" s="24">
        <v>10</v>
      </c>
      <c r="I12" s="24">
        <v>7</v>
      </c>
      <c r="J12" s="24">
        <v>10</v>
      </c>
      <c r="K12" s="24">
        <v>10</v>
      </c>
      <c r="L12" s="24">
        <v>10</v>
      </c>
      <c r="M12" s="24"/>
      <c r="N12" s="25">
        <f t="shared" si="0"/>
        <v>9.666666666666666</v>
      </c>
    </row>
    <row r="13" spans="1:14" s="29" customFormat="1" ht="12.75" customHeight="1">
      <c r="A13" s="49">
        <v>12</v>
      </c>
      <c r="B13" s="28" t="s">
        <v>25</v>
      </c>
      <c r="C13" s="34">
        <v>77411</v>
      </c>
      <c r="D13" s="24">
        <v>10</v>
      </c>
      <c r="E13" s="24">
        <v>0</v>
      </c>
      <c r="F13" s="24">
        <v>10</v>
      </c>
      <c r="G13" s="24">
        <v>10</v>
      </c>
      <c r="H13" s="24">
        <v>10</v>
      </c>
      <c r="I13" s="24">
        <v>0</v>
      </c>
      <c r="J13" s="24">
        <v>10</v>
      </c>
      <c r="K13" s="24">
        <v>10</v>
      </c>
      <c r="L13" s="24">
        <v>0</v>
      </c>
      <c r="M13" s="24"/>
      <c r="N13" s="25">
        <f t="shared" si="0"/>
        <v>6.666666666666667</v>
      </c>
    </row>
    <row r="14" spans="1:14" s="29" customFormat="1" ht="12.75" customHeight="1">
      <c r="A14" s="49">
        <v>13</v>
      </c>
      <c r="B14" s="28" t="s">
        <v>26</v>
      </c>
      <c r="C14" s="34">
        <v>77415</v>
      </c>
      <c r="D14" s="24">
        <v>10</v>
      </c>
      <c r="E14" s="24">
        <v>5</v>
      </c>
      <c r="F14" s="24">
        <v>10</v>
      </c>
      <c r="G14" s="24">
        <v>10</v>
      </c>
      <c r="H14" s="24">
        <v>10</v>
      </c>
      <c r="I14" s="24">
        <v>0</v>
      </c>
      <c r="J14" s="24">
        <v>10</v>
      </c>
      <c r="K14" s="24">
        <v>10</v>
      </c>
      <c r="L14" s="24">
        <v>10</v>
      </c>
      <c r="M14" s="24"/>
      <c r="N14" s="25">
        <f t="shared" si="0"/>
        <v>8.333333333333334</v>
      </c>
    </row>
    <row r="15" spans="1:14" s="29" customFormat="1" ht="12.75" customHeight="1">
      <c r="A15" s="49">
        <v>14</v>
      </c>
      <c r="B15" s="28" t="s">
        <v>27</v>
      </c>
      <c r="C15" s="34">
        <v>77416</v>
      </c>
      <c r="D15" s="24">
        <v>10</v>
      </c>
      <c r="E15" s="24">
        <v>7</v>
      </c>
      <c r="F15" s="24">
        <v>10</v>
      </c>
      <c r="G15" s="24">
        <v>10</v>
      </c>
      <c r="H15" s="24">
        <v>10</v>
      </c>
      <c r="I15" s="24">
        <v>0</v>
      </c>
      <c r="J15" s="24">
        <v>10</v>
      </c>
      <c r="K15" s="24">
        <v>0</v>
      </c>
      <c r="L15" s="24">
        <v>10</v>
      </c>
      <c r="M15" s="24"/>
      <c r="N15" s="25">
        <f t="shared" si="0"/>
        <v>7.444444444444445</v>
      </c>
    </row>
    <row r="16" spans="1:14" s="29" customFormat="1" ht="12.75" customHeight="1">
      <c r="A16" s="49">
        <v>15</v>
      </c>
      <c r="B16" s="28" t="s">
        <v>28</v>
      </c>
      <c r="C16" s="34">
        <v>77418</v>
      </c>
      <c r="D16" s="24">
        <v>0</v>
      </c>
      <c r="E16" s="24">
        <v>10</v>
      </c>
      <c r="F16" s="24">
        <v>10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/>
      <c r="N16" s="25">
        <f t="shared" si="0"/>
        <v>2.2222222222222223</v>
      </c>
    </row>
    <row r="17" spans="1:14" s="29" customFormat="1" ht="12.75" customHeight="1">
      <c r="A17" s="49">
        <v>16</v>
      </c>
      <c r="B17" s="28" t="s">
        <v>29</v>
      </c>
      <c r="C17" s="34">
        <v>77423</v>
      </c>
      <c r="D17" s="24">
        <v>10</v>
      </c>
      <c r="E17" s="24">
        <v>10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24"/>
      <c r="N17" s="25">
        <f>AVERAGE(D17:M17)</f>
        <v>10</v>
      </c>
    </row>
    <row r="18" spans="1:14" s="29" customFormat="1" ht="12.75" customHeight="1">
      <c r="A18" s="49">
        <v>17</v>
      </c>
      <c r="B18" s="28" t="s">
        <v>30</v>
      </c>
      <c r="C18" s="34">
        <v>77424</v>
      </c>
      <c r="D18" s="24">
        <v>10</v>
      </c>
      <c r="E18" s="24">
        <v>10</v>
      </c>
      <c r="F18" s="24">
        <v>10</v>
      </c>
      <c r="G18" s="24">
        <v>10</v>
      </c>
      <c r="H18" s="24">
        <v>10</v>
      </c>
      <c r="I18" s="24">
        <v>10</v>
      </c>
      <c r="J18" s="24">
        <v>0</v>
      </c>
      <c r="K18" s="24">
        <v>10</v>
      </c>
      <c r="L18" s="24">
        <v>10</v>
      </c>
      <c r="M18" s="24"/>
      <c r="N18" s="25">
        <f t="shared" si="0"/>
        <v>8.88888888888889</v>
      </c>
    </row>
    <row r="19" spans="1:14" s="29" customFormat="1" ht="12.75" customHeight="1">
      <c r="A19" s="49">
        <v>18</v>
      </c>
      <c r="B19" s="28" t="s">
        <v>31</v>
      </c>
      <c r="C19" s="34">
        <v>77425</v>
      </c>
      <c r="D19" s="24">
        <v>10</v>
      </c>
      <c r="E19" s="24">
        <v>7</v>
      </c>
      <c r="F19" s="24">
        <v>10</v>
      </c>
      <c r="G19" s="24">
        <v>10</v>
      </c>
      <c r="H19" s="24">
        <v>10</v>
      </c>
      <c r="I19" s="24">
        <v>0</v>
      </c>
      <c r="J19" s="24">
        <v>10</v>
      </c>
      <c r="K19" s="24">
        <v>5</v>
      </c>
      <c r="L19" s="24">
        <v>10</v>
      </c>
      <c r="M19" s="24"/>
      <c r="N19" s="25">
        <f t="shared" si="0"/>
        <v>8</v>
      </c>
    </row>
    <row r="20" spans="1:14" s="29" customFormat="1" ht="12.75" customHeight="1">
      <c r="A20" s="49">
        <v>19</v>
      </c>
      <c r="B20" s="28" t="s">
        <v>32</v>
      </c>
      <c r="C20" s="34">
        <v>77452</v>
      </c>
      <c r="D20" s="24">
        <v>10</v>
      </c>
      <c r="E20" s="24">
        <v>10</v>
      </c>
      <c r="F20" s="24">
        <v>10</v>
      </c>
      <c r="G20" s="24">
        <v>10</v>
      </c>
      <c r="H20" s="24">
        <v>10</v>
      </c>
      <c r="I20" s="24">
        <v>10</v>
      </c>
      <c r="J20" s="24">
        <v>0</v>
      </c>
      <c r="K20" s="24">
        <v>10</v>
      </c>
      <c r="L20" s="24">
        <v>10</v>
      </c>
      <c r="M20" s="24"/>
      <c r="N20" s="25">
        <f t="shared" si="0"/>
        <v>8.88888888888889</v>
      </c>
    </row>
    <row r="21" spans="1:14" s="29" customFormat="1" ht="12.75" customHeight="1">
      <c r="A21" s="49">
        <v>20</v>
      </c>
      <c r="B21" s="28" t="s">
        <v>33</v>
      </c>
      <c r="C21" s="34">
        <v>77462</v>
      </c>
      <c r="D21" s="24">
        <v>10</v>
      </c>
      <c r="E21" s="24">
        <v>0</v>
      </c>
      <c r="F21" s="24">
        <v>10</v>
      </c>
      <c r="G21" s="24">
        <v>10</v>
      </c>
      <c r="H21" s="24">
        <v>10</v>
      </c>
      <c r="I21" s="24">
        <v>5</v>
      </c>
      <c r="J21" s="24">
        <v>10</v>
      </c>
      <c r="K21" s="24">
        <v>10</v>
      </c>
      <c r="L21" s="24">
        <v>5</v>
      </c>
      <c r="M21" s="24"/>
      <c r="N21" s="25">
        <f t="shared" si="0"/>
        <v>7.777777777777778</v>
      </c>
    </row>
    <row r="22" spans="1:14" s="29" customFormat="1" ht="12.75" customHeight="1">
      <c r="A22" s="49">
        <v>21</v>
      </c>
      <c r="B22" s="28" t="s">
        <v>34</v>
      </c>
      <c r="C22" s="34">
        <v>77475</v>
      </c>
      <c r="D22" s="24">
        <v>10</v>
      </c>
      <c r="E22" s="24">
        <v>10</v>
      </c>
      <c r="F22" s="24">
        <v>10</v>
      </c>
      <c r="G22" s="24">
        <v>10</v>
      </c>
      <c r="H22" s="24">
        <v>10</v>
      </c>
      <c r="I22" s="24">
        <v>10</v>
      </c>
      <c r="J22" s="24">
        <v>10</v>
      </c>
      <c r="K22" s="24">
        <v>10</v>
      </c>
      <c r="L22" s="24">
        <v>5</v>
      </c>
      <c r="M22" s="24"/>
      <c r="N22" s="25">
        <f t="shared" si="0"/>
        <v>9.444444444444445</v>
      </c>
    </row>
    <row r="23" spans="1:14" s="29" customFormat="1" ht="12.75" customHeight="1">
      <c r="A23" s="49">
        <v>22</v>
      </c>
      <c r="B23" s="28" t="s">
        <v>35</v>
      </c>
      <c r="C23" s="34">
        <v>77478</v>
      </c>
      <c r="D23" s="24">
        <v>10</v>
      </c>
      <c r="E23" s="24">
        <v>10</v>
      </c>
      <c r="F23" s="24">
        <v>10</v>
      </c>
      <c r="G23" s="24">
        <v>10</v>
      </c>
      <c r="H23" s="24">
        <v>10</v>
      </c>
      <c r="I23" s="24">
        <v>10</v>
      </c>
      <c r="J23" s="24">
        <v>10</v>
      </c>
      <c r="K23" s="24">
        <v>10</v>
      </c>
      <c r="L23" s="24">
        <v>5</v>
      </c>
      <c r="M23" s="24"/>
      <c r="N23" s="25">
        <f t="shared" si="0"/>
        <v>9.444444444444445</v>
      </c>
    </row>
    <row r="24" spans="1:14" s="29" customFormat="1" ht="12.75" customHeight="1">
      <c r="A24" s="49">
        <v>23</v>
      </c>
      <c r="B24" s="28" t="s">
        <v>36</v>
      </c>
      <c r="C24" s="34">
        <v>77487</v>
      </c>
      <c r="D24" s="75">
        <v>10</v>
      </c>
      <c r="E24" s="24">
        <v>5</v>
      </c>
      <c r="F24" s="24">
        <v>10</v>
      </c>
      <c r="G24" s="24">
        <v>10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/>
      <c r="N24" s="25">
        <f t="shared" si="0"/>
        <v>3.888888888888889</v>
      </c>
    </row>
    <row r="25" spans="1:14" s="29" customFormat="1" ht="12.75" customHeight="1">
      <c r="A25" s="49">
        <v>24</v>
      </c>
      <c r="B25" s="28" t="s">
        <v>37</v>
      </c>
      <c r="C25" s="34">
        <v>77491</v>
      </c>
      <c r="D25" s="24">
        <v>10</v>
      </c>
      <c r="E25" s="24">
        <v>10</v>
      </c>
      <c r="F25" s="24">
        <v>10</v>
      </c>
      <c r="G25" s="24">
        <v>10</v>
      </c>
      <c r="H25" s="24">
        <v>10</v>
      </c>
      <c r="I25" s="24">
        <v>10</v>
      </c>
      <c r="J25" s="24">
        <v>10</v>
      </c>
      <c r="K25" s="24">
        <v>10</v>
      </c>
      <c r="L25" s="24">
        <v>10</v>
      </c>
      <c r="M25" s="24"/>
      <c r="N25" s="25">
        <f>AVERAGE(D25:M25)</f>
        <v>10</v>
      </c>
    </row>
    <row r="26" spans="1:14" s="29" customFormat="1" ht="12.75" customHeight="1">
      <c r="A26" s="49">
        <v>25</v>
      </c>
      <c r="B26" s="28" t="s">
        <v>38</v>
      </c>
      <c r="C26" s="34">
        <v>77493</v>
      </c>
      <c r="D26" s="24">
        <v>10</v>
      </c>
      <c r="E26" s="24">
        <v>7</v>
      </c>
      <c r="F26" s="24">
        <v>10</v>
      </c>
      <c r="G26" s="24">
        <v>10</v>
      </c>
      <c r="H26" s="24">
        <v>0</v>
      </c>
      <c r="I26" s="24">
        <v>10</v>
      </c>
      <c r="J26" s="24">
        <v>10</v>
      </c>
      <c r="K26" s="24">
        <v>10</v>
      </c>
      <c r="L26" s="24">
        <v>10</v>
      </c>
      <c r="M26" s="24"/>
      <c r="N26" s="25">
        <f t="shared" si="0"/>
        <v>8.555555555555555</v>
      </c>
    </row>
    <row r="27" spans="1:14" s="29" customFormat="1" ht="12.75" customHeight="1">
      <c r="A27" s="49">
        <v>26</v>
      </c>
      <c r="B27" s="28" t="s">
        <v>39</v>
      </c>
      <c r="C27" s="34">
        <v>77497</v>
      </c>
      <c r="D27" s="24">
        <v>10</v>
      </c>
      <c r="E27" s="24">
        <v>10</v>
      </c>
      <c r="F27" s="24">
        <v>10</v>
      </c>
      <c r="G27" s="24">
        <v>10</v>
      </c>
      <c r="H27" s="24">
        <v>10</v>
      </c>
      <c r="I27" s="24">
        <v>7</v>
      </c>
      <c r="J27" s="24">
        <v>10</v>
      </c>
      <c r="K27" s="24">
        <v>10</v>
      </c>
      <c r="L27" s="24">
        <v>10</v>
      </c>
      <c r="M27" s="24"/>
      <c r="N27" s="25">
        <f t="shared" si="0"/>
        <v>9.666666666666666</v>
      </c>
    </row>
    <row r="28" spans="1:14" s="29" customFormat="1" ht="12.75" customHeight="1">
      <c r="A28" s="49">
        <v>27</v>
      </c>
      <c r="B28" s="28" t="s">
        <v>40</v>
      </c>
      <c r="C28" s="34">
        <v>77506</v>
      </c>
      <c r="D28" s="24">
        <v>10</v>
      </c>
      <c r="E28" s="24">
        <v>10</v>
      </c>
      <c r="F28" s="24">
        <v>7</v>
      </c>
      <c r="G28" s="24">
        <v>10</v>
      </c>
      <c r="H28" s="24">
        <v>10</v>
      </c>
      <c r="I28" s="24">
        <v>0</v>
      </c>
      <c r="J28" s="24">
        <v>0</v>
      </c>
      <c r="K28" s="24">
        <v>10</v>
      </c>
      <c r="L28" s="24">
        <v>10</v>
      </c>
      <c r="M28" s="24"/>
      <c r="N28" s="25">
        <f>AVERAGE(D28:M28)</f>
        <v>7.444444444444445</v>
      </c>
    </row>
    <row r="29" spans="1:14" s="29" customFormat="1" ht="12.75" customHeight="1">
      <c r="A29" s="49">
        <v>28</v>
      </c>
      <c r="B29" s="28" t="s">
        <v>41</v>
      </c>
      <c r="C29" s="34">
        <v>77518</v>
      </c>
      <c r="D29" s="24">
        <v>10</v>
      </c>
      <c r="E29" s="24">
        <v>10</v>
      </c>
      <c r="F29" s="24">
        <v>10</v>
      </c>
      <c r="G29" s="24">
        <v>0</v>
      </c>
      <c r="H29" s="24">
        <v>10</v>
      </c>
      <c r="I29" s="24">
        <v>7</v>
      </c>
      <c r="J29" s="24">
        <v>10</v>
      </c>
      <c r="K29" s="24">
        <v>10</v>
      </c>
      <c r="L29" s="24">
        <v>5</v>
      </c>
      <c r="M29" s="24"/>
      <c r="N29" s="25">
        <f t="shared" si="0"/>
        <v>8</v>
      </c>
    </row>
    <row r="30" spans="1:14" s="29" customFormat="1" ht="12.75" customHeight="1">
      <c r="A30" s="49">
        <v>29</v>
      </c>
      <c r="B30" s="28" t="s">
        <v>42</v>
      </c>
      <c r="C30" s="34">
        <v>77532</v>
      </c>
      <c r="D30" s="24">
        <v>10</v>
      </c>
      <c r="E30" s="24">
        <v>7</v>
      </c>
      <c r="F30" s="24">
        <v>10</v>
      </c>
      <c r="G30" s="24">
        <v>10</v>
      </c>
      <c r="H30" s="24">
        <v>10</v>
      </c>
      <c r="I30" s="24">
        <v>10</v>
      </c>
      <c r="J30" s="24">
        <v>10</v>
      </c>
      <c r="K30" s="24">
        <v>10</v>
      </c>
      <c r="L30" s="24">
        <v>10</v>
      </c>
      <c r="M30" s="24"/>
      <c r="N30" s="25">
        <f t="shared" si="0"/>
        <v>9.666666666666666</v>
      </c>
    </row>
    <row r="31" spans="1:14" s="29" customFormat="1" ht="12.75" customHeight="1">
      <c r="A31" s="49">
        <v>30</v>
      </c>
      <c r="B31" s="28" t="s">
        <v>47</v>
      </c>
      <c r="C31" s="34">
        <v>77541</v>
      </c>
      <c r="D31" s="24">
        <v>0</v>
      </c>
      <c r="E31" s="24">
        <v>10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/>
      <c r="N31" s="25">
        <f t="shared" si="0"/>
        <v>1.1111111111111112</v>
      </c>
    </row>
    <row r="32" ht="12.75" customHeight="1">
      <c r="D32" s="48"/>
    </row>
    <row r="33" ht="12.75" customHeight="1">
      <c r="D33" s="48"/>
    </row>
    <row r="34" ht="12.75" customHeight="1">
      <c r="D34" s="48"/>
    </row>
    <row r="35" ht="12.75" customHeight="1">
      <c r="D35" s="48"/>
    </row>
    <row r="36" ht="12.75" customHeight="1">
      <c r="D36" s="48"/>
    </row>
    <row r="37" ht="12.75" customHeight="1">
      <c r="D37" s="48"/>
    </row>
    <row r="38" ht="12.75" customHeight="1">
      <c r="D38" s="48"/>
    </row>
    <row r="39" ht="12.75" customHeight="1">
      <c r="D39" s="48"/>
    </row>
    <row r="40" ht="12.75" customHeight="1">
      <c r="D40" s="48"/>
    </row>
    <row r="41" ht="12.75" customHeight="1">
      <c r="D41" s="48"/>
    </row>
    <row r="42" ht="12.75" customHeight="1">
      <c r="D42" s="48"/>
    </row>
    <row r="43" ht="12.75" customHeight="1">
      <c r="D43" s="48"/>
    </row>
    <row r="44" ht="12.75" customHeight="1">
      <c r="D44" s="48"/>
    </row>
    <row r="45" ht="12.75" customHeight="1">
      <c r="D45" s="48"/>
    </row>
    <row r="46" ht="12.75" customHeight="1">
      <c r="D46" s="48"/>
    </row>
    <row r="47" ht="12.75" customHeight="1">
      <c r="D47" s="48"/>
    </row>
    <row r="48" ht="12.75" customHeight="1">
      <c r="D48" s="48"/>
    </row>
    <row r="49" ht="12.75" customHeight="1">
      <c r="D49" s="48"/>
    </row>
    <row r="50" ht="12.75" customHeight="1">
      <c r="D50" s="47"/>
    </row>
    <row r="51" ht="12.75" customHeight="1">
      <c r="D51" s="47"/>
    </row>
    <row r="52" ht="12.75" customHeight="1">
      <c r="D52" s="47"/>
    </row>
    <row r="53" ht="12.75" customHeight="1">
      <c r="D53" s="47"/>
    </row>
    <row r="54" ht="12.75" customHeight="1">
      <c r="D54" s="4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J2" sqref="J2"/>
    </sheetView>
  </sheetViews>
  <sheetFormatPr defaultColWidth="11.421875" defaultRowHeight="12.75" customHeight="1"/>
  <cols>
    <col min="2" max="2" width="11.57421875" style="39" customWidth="1"/>
    <col min="8" max="8" width="11.57421875" style="39" customWidth="1"/>
  </cols>
  <sheetData>
    <row r="1" spans="1:11" ht="12.75" customHeight="1">
      <c r="A1" s="4">
        <v>42</v>
      </c>
      <c r="B1" s="40">
        <f>+A1*10/(42)</f>
        <v>10</v>
      </c>
      <c r="D1">
        <v>45</v>
      </c>
      <c r="E1" s="40">
        <f>+D1*10/(45)</f>
        <v>10</v>
      </c>
      <c r="G1">
        <v>75</v>
      </c>
      <c r="H1" s="39">
        <f>+(G1*10)/75</f>
        <v>10</v>
      </c>
      <c r="J1">
        <v>52</v>
      </c>
      <c r="K1" s="39">
        <f>+(J1*10)/52</f>
        <v>10</v>
      </c>
    </row>
    <row r="2" spans="1:11" ht="12.75" customHeight="1">
      <c r="A2" s="4">
        <v>41</v>
      </c>
      <c r="B2" s="40">
        <f aca="true" t="shared" si="0" ref="B2:B35">+A2*10/(42)</f>
        <v>9.761904761904763</v>
      </c>
      <c r="D2">
        <v>44</v>
      </c>
      <c r="E2" s="40">
        <f aca="true" t="shared" si="1" ref="E2:E28">+D2*10/(45)</f>
        <v>9.777777777777779</v>
      </c>
      <c r="G2">
        <v>74</v>
      </c>
      <c r="H2" s="39">
        <f aca="true" t="shared" si="2" ref="H2:H17">+(G2*10)/75</f>
        <v>9.866666666666667</v>
      </c>
      <c r="J2">
        <v>51</v>
      </c>
      <c r="K2" s="39">
        <f aca="true" t="shared" si="3" ref="K2:K41">+(J2*10)/52</f>
        <v>9.807692307692308</v>
      </c>
    </row>
    <row r="3" spans="1:11" ht="12.75" customHeight="1">
      <c r="A3" s="4">
        <v>40</v>
      </c>
      <c r="B3" s="40">
        <f t="shared" si="0"/>
        <v>9.523809523809524</v>
      </c>
      <c r="D3">
        <v>43</v>
      </c>
      <c r="E3" s="40">
        <f t="shared" si="1"/>
        <v>9.555555555555555</v>
      </c>
      <c r="G3">
        <v>73</v>
      </c>
      <c r="H3" s="39">
        <f t="shared" si="2"/>
        <v>9.733333333333333</v>
      </c>
      <c r="J3">
        <v>50</v>
      </c>
      <c r="K3" s="39">
        <f t="shared" si="3"/>
        <v>9.615384615384615</v>
      </c>
    </row>
    <row r="4" spans="1:11" ht="12.75" customHeight="1">
      <c r="A4" s="4">
        <v>39</v>
      </c>
      <c r="B4" s="40">
        <f t="shared" si="0"/>
        <v>9.285714285714286</v>
      </c>
      <c r="D4">
        <v>42</v>
      </c>
      <c r="E4" s="40">
        <f t="shared" si="1"/>
        <v>9.333333333333334</v>
      </c>
      <c r="G4">
        <v>72</v>
      </c>
      <c r="H4" s="39">
        <f t="shared" si="2"/>
        <v>9.6</v>
      </c>
      <c r="J4">
        <v>49</v>
      </c>
      <c r="K4" s="39">
        <f t="shared" si="3"/>
        <v>9.423076923076923</v>
      </c>
    </row>
    <row r="5" spans="1:11" ht="12.75" customHeight="1">
      <c r="A5" s="4">
        <v>38</v>
      </c>
      <c r="B5" s="40">
        <f t="shared" si="0"/>
        <v>9.047619047619047</v>
      </c>
      <c r="D5">
        <v>41</v>
      </c>
      <c r="E5" s="40">
        <f t="shared" si="1"/>
        <v>9.11111111111111</v>
      </c>
      <c r="G5">
        <v>71</v>
      </c>
      <c r="H5" s="39">
        <f t="shared" si="2"/>
        <v>9.466666666666667</v>
      </c>
      <c r="J5">
        <v>48</v>
      </c>
      <c r="K5" s="39">
        <f t="shared" si="3"/>
        <v>9.23076923076923</v>
      </c>
    </row>
    <row r="6" spans="1:11" ht="12.75" customHeight="1">
      <c r="A6" s="4">
        <v>37</v>
      </c>
      <c r="B6" s="40">
        <f t="shared" si="0"/>
        <v>8.80952380952381</v>
      </c>
      <c r="D6">
        <v>40</v>
      </c>
      <c r="E6" s="40">
        <f t="shared" si="1"/>
        <v>8.88888888888889</v>
      </c>
      <c r="G6">
        <v>70</v>
      </c>
      <c r="H6" s="39">
        <f t="shared" si="2"/>
        <v>9.333333333333334</v>
      </c>
      <c r="J6">
        <v>47</v>
      </c>
      <c r="K6" s="39">
        <f t="shared" si="3"/>
        <v>9.038461538461538</v>
      </c>
    </row>
    <row r="7" spans="1:11" ht="12.75" customHeight="1">
      <c r="A7" s="4">
        <v>36</v>
      </c>
      <c r="B7" s="40">
        <f t="shared" si="0"/>
        <v>8.571428571428571</v>
      </c>
      <c r="D7">
        <v>39</v>
      </c>
      <c r="E7" s="40">
        <f t="shared" si="1"/>
        <v>8.666666666666666</v>
      </c>
      <c r="G7">
        <v>69</v>
      </c>
      <c r="H7" s="39">
        <f t="shared" si="2"/>
        <v>9.2</v>
      </c>
      <c r="J7">
        <v>46</v>
      </c>
      <c r="K7" s="39">
        <f t="shared" si="3"/>
        <v>8.846153846153847</v>
      </c>
    </row>
    <row r="8" spans="1:11" ht="12.75" customHeight="1">
      <c r="A8" s="4">
        <v>35</v>
      </c>
      <c r="B8" s="40">
        <f t="shared" si="0"/>
        <v>8.333333333333334</v>
      </c>
      <c r="D8">
        <v>38</v>
      </c>
      <c r="E8" s="40">
        <f t="shared" si="1"/>
        <v>8.444444444444445</v>
      </c>
      <c r="G8">
        <v>68</v>
      </c>
      <c r="H8" s="39">
        <f t="shared" si="2"/>
        <v>9.066666666666666</v>
      </c>
      <c r="J8">
        <v>45</v>
      </c>
      <c r="K8" s="39">
        <f t="shared" si="3"/>
        <v>8.653846153846153</v>
      </c>
    </row>
    <row r="9" spans="1:11" ht="12.75" customHeight="1">
      <c r="A9" s="4">
        <v>34</v>
      </c>
      <c r="B9" s="40">
        <f t="shared" si="0"/>
        <v>8.095238095238095</v>
      </c>
      <c r="D9">
        <v>37</v>
      </c>
      <c r="E9" s="40">
        <f t="shared" si="1"/>
        <v>8.222222222222221</v>
      </c>
      <c r="G9">
        <v>67</v>
      </c>
      <c r="H9" s="39">
        <f t="shared" si="2"/>
        <v>8.933333333333334</v>
      </c>
      <c r="J9">
        <v>44</v>
      </c>
      <c r="K9" s="39">
        <f t="shared" si="3"/>
        <v>8.461538461538462</v>
      </c>
    </row>
    <row r="10" spans="1:11" ht="12.75" customHeight="1">
      <c r="A10" s="4">
        <v>33</v>
      </c>
      <c r="B10" s="40">
        <f t="shared" si="0"/>
        <v>7.857142857142857</v>
      </c>
      <c r="D10">
        <v>36</v>
      </c>
      <c r="E10" s="40">
        <f t="shared" si="1"/>
        <v>8</v>
      </c>
      <c r="G10">
        <v>66</v>
      </c>
      <c r="H10" s="39">
        <f t="shared" si="2"/>
        <v>8.8</v>
      </c>
      <c r="J10">
        <v>43</v>
      </c>
      <c r="K10" s="39">
        <f t="shared" si="3"/>
        <v>8.26923076923077</v>
      </c>
    </row>
    <row r="11" spans="1:11" ht="12.75" customHeight="1">
      <c r="A11" s="4">
        <v>32</v>
      </c>
      <c r="B11" s="40">
        <f t="shared" si="0"/>
        <v>7.619047619047619</v>
      </c>
      <c r="D11">
        <v>35</v>
      </c>
      <c r="E11" s="40">
        <f t="shared" si="1"/>
        <v>7.777777777777778</v>
      </c>
      <c r="G11">
        <v>65</v>
      </c>
      <c r="H11" s="39">
        <f t="shared" si="2"/>
        <v>8.666666666666666</v>
      </c>
      <c r="J11">
        <v>42</v>
      </c>
      <c r="K11" s="39">
        <f t="shared" si="3"/>
        <v>8.076923076923077</v>
      </c>
    </row>
    <row r="12" spans="1:11" ht="12.75" customHeight="1">
      <c r="A12" s="4">
        <v>31</v>
      </c>
      <c r="B12" s="40">
        <f t="shared" si="0"/>
        <v>7.380952380952381</v>
      </c>
      <c r="D12">
        <v>34</v>
      </c>
      <c r="E12" s="40">
        <f t="shared" si="1"/>
        <v>7.555555555555555</v>
      </c>
      <c r="G12">
        <v>64</v>
      </c>
      <c r="H12" s="39">
        <f t="shared" si="2"/>
        <v>8.533333333333333</v>
      </c>
      <c r="J12">
        <v>41</v>
      </c>
      <c r="K12" s="39">
        <f t="shared" si="3"/>
        <v>7.884615384615385</v>
      </c>
    </row>
    <row r="13" spans="1:11" ht="12.75" customHeight="1">
      <c r="A13" s="4">
        <v>30</v>
      </c>
      <c r="B13" s="40">
        <f t="shared" si="0"/>
        <v>7.142857142857143</v>
      </c>
      <c r="D13">
        <v>33</v>
      </c>
      <c r="E13" s="40">
        <f t="shared" si="1"/>
        <v>7.333333333333333</v>
      </c>
      <c r="G13">
        <v>63</v>
      </c>
      <c r="H13" s="39">
        <f t="shared" si="2"/>
        <v>8.4</v>
      </c>
      <c r="J13">
        <v>40</v>
      </c>
      <c r="K13" s="39">
        <f t="shared" si="3"/>
        <v>7.6923076923076925</v>
      </c>
    </row>
    <row r="14" spans="1:11" ht="12.75" customHeight="1">
      <c r="A14" s="4">
        <v>29</v>
      </c>
      <c r="B14" s="40">
        <f t="shared" si="0"/>
        <v>6.904761904761905</v>
      </c>
      <c r="D14">
        <v>32</v>
      </c>
      <c r="E14" s="40">
        <f t="shared" si="1"/>
        <v>7.111111111111111</v>
      </c>
      <c r="G14">
        <v>62</v>
      </c>
      <c r="H14" s="39">
        <f t="shared" si="2"/>
        <v>8.266666666666667</v>
      </c>
      <c r="J14">
        <v>39</v>
      </c>
      <c r="K14" s="39">
        <f t="shared" si="3"/>
        <v>7.5</v>
      </c>
    </row>
    <row r="15" spans="1:11" ht="12.75" customHeight="1">
      <c r="A15" s="4">
        <v>28</v>
      </c>
      <c r="B15" s="40">
        <f t="shared" si="0"/>
        <v>6.666666666666667</v>
      </c>
      <c r="D15">
        <v>31</v>
      </c>
      <c r="E15" s="40">
        <f t="shared" si="1"/>
        <v>6.888888888888889</v>
      </c>
      <c r="G15">
        <v>61</v>
      </c>
      <c r="H15" s="39">
        <f t="shared" si="2"/>
        <v>8.133333333333333</v>
      </c>
      <c r="J15">
        <v>38</v>
      </c>
      <c r="K15" s="39">
        <f t="shared" si="3"/>
        <v>7.3076923076923075</v>
      </c>
    </row>
    <row r="16" spans="1:11" ht="12.75" customHeight="1">
      <c r="A16" s="4">
        <v>27</v>
      </c>
      <c r="B16" s="40">
        <f t="shared" si="0"/>
        <v>6.428571428571429</v>
      </c>
      <c r="D16">
        <v>30</v>
      </c>
      <c r="E16" s="40">
        <f t="shared" si="1"/>
        <v>6.666666666666667</v>
      </c>
      <c r="G16">
        <v>60</v>
      </c>
      <c r="H16" s="39">
        <f t="shared" si="2"/>
        <v>8</v>
      </c>
      <c r="J16">
        <v>37</v>
      </c>
      <c r="K16" s="39">
        <f t="shared" si="3"/>
        <v>7.115384615384615</v>
      </c>
    </row>
    <row r="17" spans="1:11" ht="12.75" customHeight="1">
      <c r="A17" s="4">
        <v>26</v>
      </c>
      <c r="B17" s="40">
        <f t="shared" si="0"/>
        <v>6.190476190476191</v>
      </c>
      <c r="D17">
        <v>29</v>
      </c>
      <c r="E17" s="40">
        <f t="shared" si="1"/>
        <v>6.444444444444445</v>
      </c>
      <c r="G17">
        <v>59</v>
      </c>
      <c r="H17" s="39">
        <f t="shared" si="2"/>
        <v>7.866666666666666</v>
      </c>
      <c r="J17">
        <v>36</v>
      </c>
      <c r="K17" s="39">
        <f t="shared" si="3"/>
        <v>6.923076923076923</v>
      </c>
    </row>
    <row r="18" spans="1:11" ht="12.75" customHeight="1">
      <c r="A18" s="4">
        <v>25</v>
      </c>
      <c r="B18" s="40">
        <f t="shared" si="0"/>
        <v>5.9523809523809526</v>
      </c>
      <c r="D18">
        <v>28</v>
      </c>
      <c r="E18" s="40">
        <f t="shared" si="1"/>
        <v>6.222222222222222</v>
      </c>
      <c r="J18">
        <v>35</v>
      </c>
      <c r="K18" s="39">
        <f t="shared" si="3"/>
        <v>6.730769230769231</v>
      </c>
    </row>
    <row r="19" spans="1:11" ht="12.75" customHeight="1">
      <c r="A19" s="4">
        <v>24</v>
      </c>
      <c r="B19" s="40">
        <f t="shared" si="0"/>
        <v>5.714285714285714</v>
      </c>
      <c r="D19">
        <v>27</v>
      </c>
      <c r="E19" s="40">
        <f t="shared" si="1"/>
        <v>6</v>
      </c>
      <c r="J19">
        <v>34</v>
      </c>
      <c r="K19" s="39">
        <f t="shared" si="3"/>
        <v>6.538461538461538</v>
      </c>
    </row>
    <row r="20" spans="1:11" ht="12.75" customHeight="1">
      <c r="A20" s="4">
        <v>23</v>
      </c>
      <c r="B20" s="40">
        <f t="shared" si="0"/>
        <v>5.476190476190476</v>
      </c>
      <c r="D20">
        <v>26</v>
      </c>
      <c r="E20" s="40">
        <f t="shared" si="1"/>
        <v>5.777777777777778</v>
      </c>
      <c r="J20">
        <v>33</v>
      </c>
      <c r="K20" s="39">
        <f t="shared" si="3"/>
        <v>6.346153846153846</v>
      </c>
    </row>
    <row r="21" spans="1:11" ht="12.75" customHeight="1">
      <c r="A21" s="4">
        <v>22</v>
      </c>
      <c r="B21" s="40">
        <f t="shared" si="0"/>
        <v>5.238095238095238</v>
      </c>
      <c r="D21">
        <v>25</v>
      </c>
      <c r="E21" s="40">
        <f t="shared" si="1"/>
        <v>5.555555555555555</v>
      </c>
      <c r="J21">
        <v>32</v>
      </c>
      <c r="K21" s="39">
        <f t="shared" si="3"/>
        <v>6.153846153846154</v>
      </c>
    </row>
    <row r="22" spans="1:11" ht="12.75" customHeight="1">
      <c r="A22" s="4">
        <v>21</v>
      </c>
      <c r="B22" s="40">
        <f t="shared" si="0"/>
        <v>5</v>
      </c>
      <c r="D22">
        <v>24</v>
      </c>
      <c r="E22" s="40">
        <f t="shared" si="1"/>
        <v>5.333333333333333</v>
      </c>
      <c r="J22">
        <v>31</v>
      </c>
      <c r="K22" s="39">
        <f t="shared" si="3"/>
        <v>5.961538461538462</v>
      </c>
    </row>
    <row r="23" spans="1:11" ht="12.75" customHeight="1">
      <c r="A23" s="4">
        <v>20</v>
      </c>
      <c r="B23" s="40">
        <f t="shared" si="0"/>
        <v>4.761904761904762</v>
      </c>
      <c r="D23">
        <v>23</v>
      </c>
      <c r="E23" s="40">
        <f t="shared" si="1"/>
        <v>5.111111111111111</v>
      </c>
      <c r="J23">
        <v>30</v>
      </c>
      <c r="K23" s="39">
        <f t="shared" si="3"/>
        <v>5.769230769230769</v>
      </c>
    </row>
    <row r="24" spans="1:11" ht="12.75" customHeight="1">
      <c r="A24" s="4">
        <v>19</v>
      </c>
      <c r="B24" s="40">
        <f t="shared" si="0"/>
        <v>4.523809523809524</v>
      </c>
      <c r="D24">
        <v>22</v>
      </c>
      <c r="E24" s="40">
        <f t="shared" si="1"/>
        <v>4.888888888888889</v>
      </c>
      <c r="J24">
        <v>29</v>
      </c>
      <c r="K24" s="39">
        <f t="shared" si="3"/>
        <v>5.576923076923077</v>
      </c>
    </row>
    <row r="25" spans="1:11" ht="12.75" customHeight="1">
      <c r="A25" s="4">
        <v>18</v>
      </c>
      <c r="B25" s="40">
        <f t="shared" si="0"/>
        <v>4.285714285714286</v>
      </c>
      <c r="D25">
        <v>21</v>
      </c>
      <c r="E25" s="40">
        <f t="shared" si="1"/>
        <v>4.666666666666667</v>
      </c>
      <c r="J25">
        <v>28</v>
      </c>
      <c r="K25" s="39">
        <f t="shared" si="3"/>
        <v>5.384615384615385</v>
      </c>
    </row>
    <row r="26" spans="1:11" ht="12.75" customHeight="1">
      <c r="A26" s="4">
        <v>17</v>
      </c>
      <c r="B26" s="40">
        <f t="shared" si="0"/>
        <v>4.0476190476190474</v>
      </c>
      <c r="D26">
        <v>20</v>
      </c>
      <c r="E26" s="40">
        <f t="shared" si="1"/>
        <v>4.444444444444445</v>
      </c>
      <c r="J26">
        <v>27</v>
      </c>
      <c r="K26" s="39">
        <f t="shared" si="3"/>
        <v>5.1923076923076925</v>
      </c>
    </row>
    <row r="27" spans="1:11" ht="12.75" customHeight="1">
      <c r="A27" s="4">
        <v>16</v>
      </c>
      <c r="B27" s="40">
        <f t="shared" si="0"/>
        <v>3.8095238095238093</v>
      </c>
      <c r="D27">
        <v>19</v>
      </c>
      <c r="E27" s="40">
        <f t="shared" si="1"/>
        <v>4.222222222222222</v>
      </c>
      <c r="J27">
        <v>26</v>
      </c>
      <c r="K27" s="39">
        <f t="shared" si="3"/>
        <v>5</v>
      </c>
    </row>
    <row r="28" spans="1:11" ht="12.75" customHeight="1">
      <c r="A28" s="4">
        <v>15</v>
      </c>
      <c r="B28" s="40">
        <f t="shared" si="0"/>
        <v>3.5714285714285716</v>
      </c>
      <c r="D28">
        <v>18</v>
      </c>
      <c r="E28" s="40">
        <f t="shared" si="1"/>
        <v>4</v>
      </c>
      <c r="J28">
        <v>25</v>
      </c>
      <c r="K28" s="39">
        <f t="shared" si="3"/>
        <v>4.8076923076923075</v>
      </c>
    </row>
    <row r="29" spans="1:11" ht="12.75" customHeight="1">
      <c r="A29" s="4">
        <v>14</v>
      </c>
      <c r="B29" s="40">
        <f t="shared" si="0"/>
        <v>3.3333333333333335</v>
      </c>
      <c r="E29" s="4"/>
      <c r="J29">
        <v>24</v>
      </c>
      <c r="K29" s="39">
        <f t="shared" si="3"/>
        <v>4.615384615384615</v>
      </c>
    </row>
    <row r="30" spans="1:11" ht="12.75" customHeight="1">
      <c r="A30" s="4">
        <v>13</v>
      </c>
      <c r="B30" s="40">
        <f t="shared" si="0"/>
        <v>3.0952380952380953</v>
      </c>
      <c r="E30" s="4"/>
      <c r="J30">
        <v>23</v>
      </c>
      <c r="K30" s="39">
        <f t="shared" si="3"/>
        <v>4.423076923076923</v>
      </c>
    </row>
    <row r="31" spans="1:11" ht="12.75" customHeight="1">
      <c r="A31" s="4">
        <v>12</v>
      </c>
      <c r="B31" s="40">
        <f t="shared" si="0"/>
        <v>2.857142857142857</v>
      </c>
      <c r="E31" s="4"/>
      <c r="J31">
        <v>22</v>
      </c>
      <c r="K31" s="39">
        <f t="shared" si="3"/>
        <v>4.230769230769231</v>
      </c>
    </row>
    <row r="32" spans="1:11" ht="12.75" customHeight="1">
      <c r="A32" s="4">
        <v>11</v>
      </c>
      <c r="B32" s="40">
        <f t="shared" si="0"/>
        <v>2.619047619047619</v>
      </c>
      <c r="E32" s="4"/>
      <c r="J32">
        <v>21</v>
      </c>
      <c r="K32" s="39">
        <f t="shared" si="3"/>
        <v>4.038461538461538</v>
      </c>
    </row>
    <row r="33" spans="1:11" ht="12.75" customHeight="1">
      <c r="A33" s="4">
        <v>10</v>
      </c>
      <c r="B33" s="40">
        <f t="shared" si="0"/>
        <v>2.380952380952381</v>
      </c>
      <c r="E33" s="4"/>
      <c r="J33">
        <v>20</v>
      </c>
      <c r="K33" s="39">
        <f t="shared" si="3"/>
        <v>3.8461538461538463</v>
      </c>
    </row>
    <row r="34" spans="1:11" ht="12.75" customHeight="1">
      <c r="A34" s="4">
        <v>9</v>
      </c>
      <c r="B34" s="40">
        <f t="shared" si="0"/>
        <v>2.142857142857143</v>
      </c>
      <c r="E34" s="4"/>
      <c r="J34">
        <v>19</v>
      </c>
      <c r="K34" s="39">
        <f t="shared" si="3"/>
        <v>3.6538461538461537</v>
      </c>
    </row>
    <row r="35" spans="1:11" ht="12.75" customHeight="1">
      <c r="A35" s="4">
        <v>8</v>
      </c>
      <c r="B35" s="40">
        <f t="shared" si="0"/>
        <v>1.9047619047619047</v>
      </c>
      <c r="E35" s="4"/>
      <c r="J35">
        <v>18</v>
      </c>
      <c r="K35" s="39">
        <f t="shared" si="3"/>
        <v>3.4615384615384617</v>
      </c>
    </row>
    <row r="36" spans="1:11" ht="12.75" customHeight="1">
      <c r="A36" s="4">
        <v>7</v>
      </c>
      <c r="E36" s="4"/>
      <c r="J36">
        <v>17</v>
      </c>
      <c r="K36" s="39">
        <f t="shared" si="3"/>
        <v>3.269230769230769</v>
      </c>
    </row>
    <row r="37" spans="1:11" ht="12.75" customHeight="1">
      <c r="A37" s="4">
        <v>-3</v>
      </c>
      <c r="E37" s="4"/>
      <c r="J37">
        <v>16</v>
      </c>
      <c r="K37" s="39">
        <f t="shared" si="3"/>
        <v>3.076923076923077</v>
      </c>
    </row>
    <row r="38" spans="1:11" ht="12.75" customHeight="1">
      <c r="A38" s="4">
        <v>-4</v>
      </c>
      <c r="E38" s="4"/>
      <c r="J38">
        <v>15</v>
      </c>
      <c r="K38" s="39">
        <f t="shared" si="3"/>
        <v>2.8846153846153846</v>
      </c>
    </row>
    <row r="39" spans="5:11" ht="12.75" customHeight="1">
      <c r="E39" s="4"/>
      <c r="J39">
        <v>14</v>
      </c>
      <c r="K39" s="39">
        <f t="shared" si="3"/>
        <v>2.6923076923076925</v>
      </c>
    </row>
    <row r="40" spans="5:11" ht="12.75" customHeight="1">
      <c r="E40" s="4"/>
      <c r="J40">
        <v>13</v>
      </c>
      <c r="K40" s="39">
        <f t="shared" si="3"/>
        <v>2.5</v>
      </c>
    </row>
    <row r="41" spans="5:11" ht="12.75" customHeight="1">
      <c r="E41" s="4"/>
      <c r="K41" s="39">
        <f t="shared" si="3"/>
        <v>0</v>
      </c>
    </row>
    <row r="42" ht="12.75" customHeight="1">
      <c r="E42" s="4"/>
    </row>
    <row r="43" ht="12.75" customHeight="1">
      <c r="E43" s="4"/>
    </row>
    <row r="44" ht="12.75" customHeight="1">
      <c r="E44" s="4"/>
    </row>
    <row r="45" ht="12.75" customHeight="1">
      <c r="E45" s="4"/>
    </row>
    <row r="46" ht="12.75" customHeight="1">
      <c r="E46" s="4"/>
    </row>
    <row r="47" ht="12.75" customHeight="1">
      <c r="E47" s="4"/>
    </row>
    <row r="48" ht="12.75" customHeight="1">
      <c r="E48" s="4"/>
    </row>
    <row r="49" ht="12.75" customHeight="1">
      <c r="E49" s="4"/>
    </row>
    <row r="50" ht="12.75" customHeight="1">
      <c r="E50" s="4"/>
    </row>
    <row r="51" ht="12.75" customHeight="1">
      <c r="E51" s="4"/>
    </row>
    <row r="52" ht="12.75" customHeight="1">
      <c r="E52" s="4"/>
    </row>
    <row r="53" ht="12.75" customHeight="1">
      <c r="E53" s="4"/>
    </row>
    <row r="54" ht="12.75" customHeight="1">
      <c r="E54" s="4"/>
    </row>
    <row r="55" ht="12.75" customHeight="1">
      <c r="E55" s="4"/>
    </row>
    <row r="56" ht="12.75" customHeight="1">
      <c r="E56" s="4"/>
    </row>
    <row r="57" ht="12.75" customHeight="1">
      <c r="E57" s="4"/>
    </row>
    <row r="58" ht="12.75" customHeight="1">
      <c r="E58" s="4"/>
    </row>
    <row r="59" ht="12.75" customHeight="1">
      <c r="E59" s="4"/>
    </row>
    <row r="60" ht="12.75" customHeight="1">
      <c r="E60" s="4"/>
    </row>
    <row r="61" ht="12.75" customHeight="1">
      <c r="E61" s="4"/>
    </row>
    <row r="62" ht="12.75" customHeight="1">
      <c r="E62" s="4"/>
    </row>
    <row r="63" ht="12.75" customHeight="1">
      <c r="E63" s="4"/>
    </row>
    <row r="64" ht="12.75" customHeight="1">
      <c r="E64" s="4"/>
    </row>
    <row r="65" ht="12.75" customHeight="1">
      <c r="E65" s="4"/>
    </row>
    <row r="66" ht="12.75" customHeight="1">
      <c r="E66" s="4"/>
    </row>
    <row r="67" spans="4:5" ht="12.75" customHeight="1">
      <c r="D67">
        <v>17</v>
      </c>
      <c r="E67" s="4">
        <f aca="true" t="shared" si="4" ref="E67:E75">+D67*10/(50)</f>
        <v>3.4</v>
      </c>
    </row>
    <row r="68" spans="4:5" ht="12.75" customHeight="1">
      <c r="D68">
        <v>16.5</v>
      </c>
      <c r="E68" s="4">
        <f t="shared" si="4"/>
        <v>3.3</v>
      </c>
    </row>
    <row r="69" spans="4:5" ht="12.75" customHeight="1">
      <c r="D69">
        <v>16</v>
      </c>
      <c r="E69" s="4">
        <f t="shared" si="4"/>
        <v>3.2</v>
      </c>
    </row>
    <row r="70" spans="4:5" ht="12.75" customHeight="1">
      <c r="D70">
        <v>15.5</v>
      </c>
      <c r="E70" s="4">
        <f t="shared" si="4"/>
        <v>3.1</v>
      </c>
    </row>
    <row r="71" spans="4:5" ht="12.75" customHeight="1">
      <c r="D71">
        <v>15</v>
      </c>
      <c r="E71" s="4">
        <f t="shared" si="4"/>
        <v>3</v>
      </c>
    </row>
    <row r="72" spans="4:5" ht="12.75" customHeight="1">
      <c r="D72">
        <v>14.5</v>
      </c>
      <c r="E72" s="4">
        <f t="shared" si="4"/>
        <v>2.9</v>
      </c>
    </row>
    <row r="73" spans="4:5" ht="12.75" customHeight="1">
      <c r="D73">
        <v>14</v>
      </c>
      <c r="E73" s="4">
        <f t="shared" si="4"/>
        <v>2.8</v>
      </c>
    </row>
    <row r="74" spans="4:5" ht="12.75" customHeight="1">
      <c r="D74">
        <v>13.5</v>
      </c>
      <c r="E74" s="4">
        <f t="shared" si="4"/>
        <v>2.7</v>
      </c>
    </row>
    <row r="75" spans="4:5" ht="12.75" customHeight="1">
      <c r="D75">
        <v>13</v>
      </c>
      <c r="E75" s="4">
        <f t="shared" si="4"/>
        <v>2.6</v>
      </c>
    </row>
    <row r="76" ht="12.75" customHeight="1">
      <c r="D76">
        <v>12.5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Eitan Kleinberg</dc:creator>
  <cp:keywords/>
  <dc:description/>
  <cp:lastModifiedBy>Home</cp:lastModifiedBy>
  <dcterms:created xsi:type="dcterms:W3CDTF">2012-08-17T21:46:33Z</dcterms:created>
  <dcterms:modified xsi:type="dcterms:W3CDTF">2015-12-14T17:22:21Z</dcterms:modified>
  <cp:category/>
  <cp:version/>
  <cp:contentType/>
  <cp:contentStatus/>
</cp:coreProperties>
</file>